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Ls-wxl9cc\共有フォルダー\共有\●庶務係\③財政\R2各種調査\20210203_【0205〆】公営企業に係る経営比較分析表（令和元年度決算）の分析等について\"/>
    </mc:Choice>
  </mc:AlternateContent>
  <xr:revisionPtr revIDLastSave="0" documentId="13_ncr:1_{D7473A04-089B-4D8A-B9C7-DDCAB0D51B17}" xr6:coauthVersionLast="46" xr6:coauthVersionMax="46" xr10:uidLastSave="{00000000-0000-0000-0000-000000000000}"/>
  <workbookProtection workbookAlgorithmName="SHA-512" workbookHashValue="1aOvobjJmmY+TwNy9apIXHTJYQjHgA/1Uiu3DzQr8pcBs52immbJxZHAlTS6hCWDhswvWV50unveGkzT7Yy7Qg==" workbookSaltValue="IfQSfRlrcbWJMbIF9z2J1w=="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GA79" i="4" s="1"/>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HM78" i="4"/>
  <c r="FL54" i="4"/>
  <c r="BX32" i="4"/>
  <c r="MH78" i="4"/>
  <c r="IZ54" i="4"/>
  <c r="IZ32" i="4"/>
  <c r="FL32" i="4"/>
  <c r="CS78" i="4"/>
  <c r="BX54" i="4"/>
  <c r="C11" i="5"/>
  <c r="D11" i="5"/>
  <c r="E11" i="5"/>
  <c r="B11" i="5"/>
  <c r="KC78" i="4" l="1"/>
  <c r="HG54" i="4"/>
  <c r="HG32" i="4"/>
  <c r="AE54" i="4"/>
  <c r="FH78" i="4"/>
  <c r="DS54" i="4"/>
  <c r="DS32" i="4"/>
  <c r="AN78" i="4"/>
  <c r="AE32" i="4"/>
  <c r="KU54" i="4"/>
  <c r="KU32" i="4"/>
  <c r="KF54" i="4"/>
  <c r="KF32" i="4"/>
  <c r="EO78" i="4"/>
  <c r="DD32" i="4"/>
  <c r="U78" i="4"/>
  <c r="JJ78" i="4"/>
  <c r="GR54" i="4"/>
  <c r="GR32" i="4"/>
  <c r="DD54" i="4"/>
  <c r="P54" i="4"/>
  <c r="P32" i="4"/>
  <c r="BZ78" i="4"/>
  <c r="BI54" i="4"/>
  <c r="BI32" i="4"/>
  <c r="GT78" i="4"/>
  <c r="LY54" i="4"/>
  <c r="LY32" i="4"/>
  <c r="LO78" i="4"/>
  <c r="IK54" i="4"/>
  <c r="EW32" i="4"/>
  <c r="IK32" i="4"/>
  <c r="EW54" i="4"/>
  <c r="GA78" i="4"/>
  <c r="EH54" i="4"/>
  <c r="EH32" i="4"/>
  <c r="LJ54" i="4"/>
  <c r="LJ32" i="4"/>
  <c r="HV54" i="4"/>
  <c r="BG78" i="4"/>
  <c r="AT54" i="4"/>
  <c r="AT32" i="4"/>
  <c r="HV32" i="4"/>
  <c r="KV78" i="4"/>
</calcChain>
</file>

<file path=xl/sharedStrings.xml><?xml version="1.0" encoding="utf-8"?>
<sst xmlns="http://schemas.openxmlformats.org/spreadsheetml/2006/main" count="321" uniqueCount="184">
  <si>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</si>
  <si>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</si>
  <si>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</si>
  <si>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</si>
  <si>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</si>
  <si>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</si>
  <si>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</si>
  <si>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</si>
  <si>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</si>
  <si>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</si>
  <si>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</si>
  <si>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</si>
  <si>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</si>
  <si>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</si>
  <si>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</si>
  <si>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</si>
  <si>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</si>
  <si>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</si>
  <si>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</si>
  <si>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</si>
  <si>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</si>
  <si>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</si>
  <si>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</si>
  <si>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</si>
  <si>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</si>
  <si>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</si>
  <si>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</si>
  <si>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</si>
  <si>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</si>
  <si>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</si>
  <si>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</si>
  <si>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</si>
  <si>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</si>
  <si>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</si>
  <si>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</si>
  <si>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</si>
  <si>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</si>
  <si>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</si>
  <si>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</si>
  <si>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</si>
  <si>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</si>
  <si>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</si>
  <si>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</si>
  <si>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</si>
  <si>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</si>
  <si>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</si>
  <si>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</si>
  <si>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</si>
  <si>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</si>
  <si>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</si>
  <si>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</si>
  <si>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</si>
  <si>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</si>
  <si>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</si>
  <si>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</si>
  <si>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</si>
  <si>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</si>
  <si>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</si>
  <si>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</si>
  <si>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</si>
  <si>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</si>
  <si>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</si>
  <si>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</si>
  <si>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</si>
  <si>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</si>
  <si>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</si>
  <si>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</si>
  <si>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</si>
  <si>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</si>
  <si>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</si>
  <si>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</si>
  <si>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</si>
  <si>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</si>
  <si>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</si>
  <si>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</si>
  <si>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</si>
  <si>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</si>
  <si>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</si>
  <si>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</si>
  <si>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</si>
  <si>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</si>
  <si>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</si>
  <si>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</si>
  <si>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</si>
  <si>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</si>
  <si>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</si>
  <si>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</si>
  <si>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</si>
  <si>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</si>
  <si>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</si>
  <si>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</si>
  <si>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</si>
  <si>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</si>
  <si>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</si>
  <si>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</si>
  <si>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</si>
  <si>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</si>
  <si>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</si>
  <si>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</si>
  <si>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</si>
  <si>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</si>
  <si>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</si>
  <si>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</si>
  <si>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</si>
  <si>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</si>
  <si>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</si>
  <si>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</si>
  <si>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</si>
  <si>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</si>
  <si>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</si>
  <si>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</si>
  <si>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</si>
  <si>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</si>
  <si>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</si>
  <si>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</si>
  <si>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</si>
  <si>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</si>
  <si>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</si>
  <si>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</si>
  <si>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</si>
  <si>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</si>
  <si>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</si>
  <si>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</si>
  <si>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</si>
  <si>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</si>
  <si>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</si>
  <si>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</si>
  <si>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</si>
  <si>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</si>
  <si>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</si>
  <si>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</si>
  <si>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</si>
  <si>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</si>
  <si>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</si>
  <si>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</si>
  <si>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</si>
  <si>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</si>
  <si>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</si>
  <si>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</si>
  <si>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</si>
  <si>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</si>
  <si>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</si>
  <si>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</si>
  <si>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</si>
  <si>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</si>
  <si>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</si>
  <si>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</si>
  <si>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</si>
  <si>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</si>
  <si>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</si>
  <si>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</si>
  <si>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</si>
  <si>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</si>
  <si>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</si>
  <si>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</si>
  <si>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</si>
  <si>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</si>
  <si>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</si>
  <si>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</si>
  <si>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</si>
  <si>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</si>
  <si>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</si>
  <si>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有田市</t>
  </si>
  <si>
    <t>市立病院</t>
  </si>
  <si>
    <t>条例全部</t>
  </si>
  <si>
    <t>病院事業</t>
  </si>
  <si>
    <t>一般病院</t>
  </si>
  <si>
    <t>100床以上～200床未満</t>
  </si>
  <si>
    <t>学術・研究機関出身</t>
  </si>
  <si>
    <t>直営</t>
  </si>
  <si>
    <t>対象</t>
  </si>
  <si>
    <t>ド 訓</t>
  </si>
  <si>
    <t>救 感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</si>
  <si>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</si>
  <si>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</si>
  <si>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</si>
  <si>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</si>
  <si>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</si>
  <si>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</si>
  <si>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</si>
  <si>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救急告示病院として有田保健医療圏における二次救急の中核的な役割を担っている。
　地域災害拠点病院として、災害時には多数の患者の受け入れを想定している。また、DMAT指定医療機関として隊員の養成等に取り組み、大規模災害時には拠点病院としての役割を担う。
　第2種感染症指定医療機関として、2類感染症発生時に受け入れが可能な入院病床4床を有し、有田圏域の感染症患者の受け入れを行っている。
　有田市内において唯一分娩が可能な病院として、周産期・小児医療における中心的な役割を担うこととしているが、現在は分娩を休止中である。
　他院、行政等との連携の強化を図ることで、地域包括ケアシステムの中核病院としての役割を担っている。</t>
    <rPh sb="171" eb="173">
      <t>アリダ</t>
    </rPh>
    <rPh sb="173" eb="174">
      <t>ケン</t>
    </rPh>
    <rPh sb="174" eb="175">
      <t>イキ</t>
    </rPh>
    <rPh sb="176" eb="179">
      <t>カンセンショウ</t>
    </rPh>
    <rPh sb="179" eb="181">
      <t>カンジャ</t>
    </rPh>
    <rPh sb="182" eb="183">
      <t>ウ</t>
    </rPh>
    <rPh sb="184" eb="185">
      <t>イ</t>
    </rPh>
    <rPh sb="187" eb="188">
      <t>オコナ</t>
    </rPh>
    <rPh sb="221" eb="223">
      <t>ショウニ</t>
    </rPh>
    <rPh sb="236" eb="237">
      <t>ニナ</t>
    </rPh>
    <rPh sb="247" eb="249">
      <t>ゲンザイ</t>
    </rPh>
    <rPh sb="250" eb="252">
      <t>ブンベン</t>
    </rPh>
    <rPh sb="253" eb="256">
      <t>キュウシチュウ</t>
    </rPh>
    <phoneticPr fontId="5"/>
  </si>
  <si>
    <t>　これまでの増患対策の効果が表れ、平成27年度以降の医業収益は増加を続けていた。また、平成30年度については、特に患者数の増加が大きかったことが医業収益の大幅な改善に繋がることとなったが、令和元年度は、年度当初及び年度中に医師が退職した影響と新型コロナウィルス感染症の影響で医業収益が大きく減少した。
　これは、安定した常勤医師確保が出来なかったことが大きい。しかしながら、各診療科等においての新しい取り組み（専門外来、専門リハなど）が徐々に認知されており、収益にも好影響を与えている。
　また、費用面においては、医師の減少による給与費の減、患者数の減少による材料費、経費の減があったが、医業収益の減少が経費の減少を上回り、赤字決算の原因となっている。　
　来年度については、新型コロナウイルス感染症患者受入れを行いつつ、院内感染対策の徹底を行いながら、地域医療の充実に努めていく。</t>
    <rPh sb="94" eb="96">
      <t>レイワ</t>
    </rPh>
    <rPh sb="96" eb="97">
      <t>モト</t>
    </rPh>
    <rPh sb="97" eb="99">
      <t>ネンド</t>
    </rPh>
    <rPh sb="137" eb="139">
      <t>イギョウ</t>
    </rPh>
    <rPh sb="139" eb="141">
      <t>シュウエキ</t>
    </rPh>
    <rPh sb="142" eb="143">
      <t>オオ</t>
    </rPh>
    <rPh sb="145" eb="147">
      <t>ゲンショウ</t>
    </rPh>
    <rPh sb="156" eb="158">
      <t>アンテイ</t>
    </rPh>
    <rPh sb="167" eb="169">
      <t>デキ</t>
    </rPh>
    <rPh sb="229" eb="231">
      <t>シュウエキ</t>
    </rPh>
    <rPh sb="233" eb="236">
      <t>コウエイキョウ</t>
    </rPh>
    <rPh sb="237" eb="238">
      <t>アタ</t>
    </rPh>
    <rPh sb="257" eb="259">
      <t>イシ</t>
    </rPh>
    <rPh sb="260" eb="262">
      <t>ゲンショウ</t>
    </rPh>
    <rPh sb="271" eb="274">
      <t>カンジャスウ</t>
    </rPh>
    <rPh sb="275" eb="277">
      <t>ゲンショウ</t>
    </rPh>
    <rPh sb="287" eb="288">
      <t>ゲン</t>
    </rPh>
    <rPh sb="294" eb="296">
      <t>イギョウ</t>
    </rPh>
    <rPh sb="296" eb="298">
      <t>シュウエキ</t>
    </rPh>
    <rPh sb="299" eb="301">
      <t>ゲンショウ</t>
    </rPh>
    <rPh sb="302" eb="304">
      <t>ケイヒ</t>
    </rPh>
    <rPh sb="305" eb="307">
      <t>ゲンショウ</t>
    </rPh>
    <rPh sb="308" eb="310">
      <t>ウワマワ</t>
    </rPh>
    <rPh sb="312" eb="314">
      <t>アカジ</t>
    </rPh>
    <rPh sb="314" eb="316">
      <t>ケッサン</t>
    </rPh>
    <rPh sb="317" eb="319">
      <t>ゲンイン</t>
    </rPh>
    <rPh sb="338" eb="340">
      <t>シンガタ</t>
    </rPh>
    <rPh sb="347" eb="350">
      <t>カンセンショウ</t>
    </rPh>
    <rPh sb="350" eb="352">
      <t>カンジャ</t>
    </rPh>
    <rPh sb="352" eb="354">
      <t>ウケイ</t>
    </rPh>
    <rPh sb="356" eb="357">
      <t>オコナ</t>
    </rPh>
    <rPh sb="361" eb="363">
      <t>インナイ</t>
    </rPh>
    <rPh sb="363" eb="365">
      <t>カンセン</t>
    </rPh>
    <rPh sb="365" eb="367">
      <t>タイサク</t>
    </rPh>
    <rPh sb="368" eb="370">
      <t>テッテイ</t>
    </rPh>
    <rPh sb="371" eb="372">
      <t>オコナ</t>
    </rPh>
    <rPh sb="377" eb="379">
      <t>チイキ</t>
    </rPh>
    <rPh sb="379" eb="381">
      <t>イリョウ</t>
    </rPh>
    <rPh sb="382" eb="384">
      <t>ジュウジツ</t>
    </rPh>
    <rPh sb="385" eb="386">
      <t>ツト</t>
    </rPh>
    <phoneticPr fontId="5"/>
  </si>
  <si>
    <t xml:space="preserve">　令和元年度については、安定した医師確保を企図したが、年度当初及び年度中に医師が退職した影響と新型コロナウィルス感染症の影響で、昨年度と比較して外来患者数が▲4.3％、入院患者数が▲10.4％減少した。特に入院収益への影響が顕著で、皮膚科で前年度比▲42.3％、外科で▲28.3％、整形外科で▲12.2％の収益減少となった。また、産婦人科で令和1年12月中より分娩を休止したことにより前年度比▲48.3％の収益が減少したことにより、経常収支は152,056千円（前年度比1,996.2%）の赤字決算となった。
　減収の結果、職員給与費比率は上昇し68.5％と、いまだ比率としては高いため、安易な退職補充を行わず、業務の見直しを行いつつ、外部委託等を推進し削減に努めていくこととしている。材料費についてもSPD業者との契約の見直しを行い削減を図り、収支の改善に取り組んでいく。
</t>
    <rPh sb="1" eb="3">
      <t>レイワ</t>
    </rPh>
    <rPh sb="3" eb="4">
      <t>モト</t>
    </rPh>
    <rPh sb="12" eb="14">
      <t>アンテイ</t>
    </rPh>
    <rPh sb="16" eb="18">
      <t>イシ</t>
    </rPh>
    <rPh sb="18" eb="20">
      <t>カクホ</t>
    </rPh>
    <rPh sb="21" eb="23">
      <t>キト</t>
    </rPh>
    <rPh sb="56" eb="59">
      <t>カンセンショウ</t>
    </rPh>
    <rPh sb="216" eb="218">
      <t>ケイジョウ</t>
    </rPh>
    <rPh sb="218" eb="220">
      <t>シュウシ</t>
    </rPh>
    <rPh sb="231" eb="235">
      <t>ゼンネンドヒ</t>
    </rPh>
    <rPh sb="256" eb="258">
      <t>ゲンシュウ</t>
    </rPh>
    <rPh sb="270" eb="272">
      <t>ジョウショウ</t>
    </rPh>
    <rPh sb="280" eb="281">
      <t>エン</t>
    </rPh>
    <rPh sb="294" eb="296">
      <t>アンイ</t>
    </rPh>
    <rPh sb="297" eb="299">
      <t>タイショク</t>
    </rPh>
    <rPh sb="299" eb="301">
      <t>ホジュウ</t>
    </rPh>
    <rPh sb="302" eb="303">
      <t>オコナ</t>
    </rPh>
    <rPh sb="306" eb="308">
      <t>ギョウム</t>
    </rPh>
    <rPh sb="309" eb="311">
      <t>ミナオ</t>
    </rPh>
    <rPh sb="313" eb="314">
      <t>オコナ</t>
    </rPh>
    <rPh sb="318" eb="320">
      <t>ガイブ</t>
    </rPh>
    <rPh sb="320" eb="322">
      <t>イタク</t>
    </rPh>
    <rPh sb="322" eb="323">
      <t>トウ</t>
    </rPh>
    <rPh sb="324" eb="326">
      <t>スイシン</t>
    </rPh>
    <phoneticPr fontId="5"/>
  </si>
  <si>
    <t>　建物の老朽化に伴い有形固定資産減価償却率は全国平均に比べ高い状況となっている。また、医療機器等への投資においても、赤字経営の状況下で、投資案件を精査し、相当抑制して行ってきているため、年々減価償却率は上がっている。
　今後も、公立病院として求められる医療への必要な投資を行っていくが、採算性の面においても十分検討しながら改善を図っていくこととする。
　また、老朽化した建物については、新病院の建設について、市行政及び県関係部署との協議を続け、住民等の理解を得たうえで進めていくこととする。</t>
    <rPh sb="68" eb="70">
      <t>トウシ</t>
    </rPh>
    <rPh sb="70" eb="72">
      <t>アンケン</t>
    </rPh>
    <rPh sb="73" eb="75">
      <t>セイサ</t>
    </rPh>
    <rPh sb="204" eb="205">
      <t>シ</t>
    </rPh>
    <rPh sb="205" eb="207">
      <t>ギョウセイ</t>
    </rPh>
    <rPh sb="207" eb="208">
      <t>オヨ</t>
    </rPh>
    <rPh sb="209" eb="210">
      <t>ケン</t>
    </rPh>
    <rPh sb="210" eb="212">
      <t>カンケイ</t>
    </rPh>
    <rPh sb="212" eb="214">
      <t>ブショ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</si>
</sst>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19" fillId="0" borderId="8" xfId="0" applyFont="1" applyBorder="1" applyAlignment="1" applyProtection="1">
      <alignment horizontal="left" vertical="top" wrapText="1" shrinkToFit="1"/>
      <protection locked="0"/>
    </xf>
    <xf numFmtId="0" fontId="19" fillId="0" borderId="0" xfId="0" applyFont="1" applyBorder="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20" fillId="0" borderId="0" xfId="0" applyFont="1" applyBorder="1" applyAlignment="1">
      <alignment horizontal="left" shrinkToFit="1"/>
    </xf>
    <xf numFmtId="0" fontId="20"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51.5</c:v>
                </c:pt>
                <c:pt idx="1">
                  <c:v>58.3</c:v>
                </c:pt>
                <c:pt idx="2">
                  <c:v>65.900000000000006</c:v>
                </c:pt>
                <c:pt idx="3">
                  <c:v>73</c:v>
                </c:pt>
                <c:pt idx="4">
                  <c:v>65.3</c:v>
                </c:pt>
              </c:numCache>
            </c:numRef>
          </c:val>
          <c:extLst>
            <c:ext xmlns:c16="http://schemas.microsoft.com/office/drawing/2014/chart" uri="{C3380CC4-5D6E-409C-BE32-E72D297353CC}">
              <c16:uniqueId val="{00000000-FFCF-426A-85B4-C6AEBB728A5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FFCF-426A-85B4-C6AEBB728A5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203.7</c:v>
                </c:pt>
                <c:pt idx="1">
                  <c:v>190.5</c:v>
                </c:pt>
                <c:pt idx="2">
                  <c:v>186.2</c:v>
                </c:pt>
                <c:pt idx="3">
                  <c:v>158.1</c:v>
                </c:pt>
                <c:pt idx="4">
                  <c:v>180.2</c:v>
                </c:pt>
              </c:numCache>
            </c:numRef>
          </c:val>
          <c:extLst>
            <c:ext xmlns:c16="http://schemas.microsoft.com/office/drawing/2014/chart" uri="{C3380CC4-5D6E-409C-BE32-E72D297353CC}">
              <c16:uniqueId val="{00000000-FB4F-4869-ACC2-65ECC84A0E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FB4F-4869-ACC2-65ECC84A0E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78.900000000000006</c:v>
                </c:pt>
                <c:pt idx="1">
                  <c:v>82.9</c:v>
                </c:pt>
                <c:pt idx="2">
                  <c:v>82.8</c:v>
                </c:pt>
                <c:pt idx="3">
                  <c:v>92.5</c:v>
                </c:pt>
                <c:pt idx="4">
                  <c:v>87.2</c:v>
                </c:pt>
              </c:numCache>
            </c:numRef>
          </c:val>
          <c:extLst>
            <c:ext xmlns:c16="http://schemas.microsoft.com/office/drawing/2014/chart" uri="{C3380CC4-5D6E-409C-BE32-E72D297353CC}">
              <c16:uniqueId val="{00000000-FD5C-4123-80AA-85EF937A36C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FD5C-4123-80AA-85EF937A36C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90.8</c:v>
                </c:pt>
                <c:pt idx="1">
                  <c:v>93.7</c:v>
                </c:pt>
                <c:pt idx="2">
                  <c:v>92.9</c:v>
                </c:pt>
                <c:pt idx="3">
                  <c:v>99.8</c:v>
                </c:pt>
                <c:pt idx="4">
                  <c:v>94.6</c:v>
                </c:pt>
              </c:numCache>
            </c:numRef>
          </c:val>
          <c:extLst>
            <c:ext xmlns:c16="http://schemas.microsoft.com/office/drawing/2014/chart" uri="{C3380CC4-5D6E-409C-BE32-E72D297353CC}">
              <c16:uniqueId val="{00000000-4668-4614-B96C-9F57CDC3E47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4668-4614-B96C-9F57CDC3E47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65.599999999999994</c:v>
                </c:pt>
                <c:pt idx="1">
                  <c:v>67.8</c:v>
                </c:pt>
                <c:pt idx="2">
                  <c:v>70.099999999999994</c:v>
                </c:pt>
                <c:pt idx="3">
                  <c:v>72.599999999999994</c:v>
                </c:pt>
                <c:pt idx="4">
                  <c:v>72.2</c:v>
                </c:pt>
              </c:numCache>
            </c:numRef>
          </c:val>
          <c:extLst>
            <c:ext xmlns:c16="http://schemas.microsoft.com/office/drawing/2014/chart" uri="{C3380CC4-5D6E-409C-BE32-E72D297353CC}">
              <c16:uniqueId val="{00000000-B203-4CB8-ACF5-70451E3BD7D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B203-4CB8-ACF5-70451E3BD7D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74.2</c:v>
                </c:pt>
                <c:pt idx="1">
                  <c:v>77.900000000000006</c:v>
                </c:pt>
                <c:pt idx="2">
                  <c:v>82.3</c:v>
                </c:pt>
                <c:pt idx="3">
                  <c:v>87.1</c:v>
                </c:pt>
                <c:pt idx="4">
                  <c:v>80.3</c:v>
                </c:pt>
              </c:numCache>
            </c:numRef>
          </c:val>
          <c:extLst>
            <c:ext xmlns:c16="http://schemas.microsoft.com/office/drawing/2014/chart" uri="{C3380CC4-5D6E-409C-BE32-E72D297353CC}">
              <c16:uniqueId val="{00000000-1AD9-4883-9607-1F92C043F2C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1AD9-4883-9607-1F92C043F2C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41168822</c:v>
                </c:pt>
                <c:pt idx="1">
                  <c:v>40556803</c:v>
                </c:pt>
                <c:pt idx="2">
                  <c:v>40828331</c:v>
                </c:pt>
                <c:pt idx="3">
                  <c:v>40880376</c:v>
                </c:pt>
                <c:pt idx="4">
                  <c:v>42434643</c:v>
                </c:pt>
              </c:numCache>
            </c:numRef>
          </c:val>
          <c:extLst>
            <c:ext xmlns:c16="http://schemas.microsoft.com/office/drawing/2014/chart" uri="{C3380CC4-5D6E-409C-BE32-E72D297353CC}">
              <c16:uniqueId val="{00000000-AB20-46BC-9E2B-7065DA7DAC8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AB20-46BC-9E2B-7065DA7DAC8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14.1</c:v>
                </c:pt>
                <c:pt idx="1">
                  <c:v>13.4</c:v>
                </c:pt>
                <c:pt idx="2">
                  <c:v>11.8</c:v>
                </c:pt>
                <c:pt idx="3">
                  <c:v>11.9</c:v>
                </c:pt>
                <c:pt idx="4">
                  <c:v>12.7</c:v>
                </c:pt>
              </c:numCache>
            </c:numRef>
          </c:val>
          <c:extLst>
            <c:ext xmlns:c16="http://schemas.microsoft.com/office/drawing/2014/chart" uri="{C3380CC4-5D6E-409C-BE32-E72D297353CC}">
              <c16:uniqueId val="{00000000-AB14-469F-B529-2C1EF07F83C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AB14-469F-B529-2C1EF07F83C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74.2</c:v>
                </c:pt>
                <c:pt idx="1">
                  <c:v>68.599999999999994</c:v>
                </c:pt>
                <c:pt idx="2">
                  <c:v>73.5</c:v>
                </c:pt>
                <c:pt idx="3">
                  <c:v>66.2</c:v>
                </c:pt>
                <c:pt idx="4">
                  <c:v>68.5</c:v>
                </c:pt>
              </c:numCache>
            </c:numRef>
          </c:val>
          <c:extLst>
            <c:ext xmlns:c16="http://schemas.microsoft.com/office/drawing/2014/chart" uri="{C3380CC4-5D6E-409C-BE32-E72D297353CC}">
              <c16:uniqueId val="{00000000-E80A-4F36-A45B-98A885E536E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E80A-4F36-A45B-98A885E536E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7484</c:v>
                </c:pt>
                <c:pt idx="1">
                  <c:v>7583</c:v>
                </c:pt>
                <c:pt idx="2">
                  <c:v>7613</c:v>
                </c:pt>
                <c:pt idx="3">
                  <c:v>7816</c:v>
                </c:pt>
                <c:pt idx="4">
                  <c:v>8524</c:v>
                </c:pt>
              </c:numCache>
            </c:numRef>
          </c:val>
          <c:extLst>
            <c:ext xmlns:c16="http://schemas.microsoft.com/office/drawing/2014/chart" uri="{C3380CC4-5D6E-409C-BE32-E72D297353CC}">
              <c16:uniqueId val="{00000000-DA4B-4FF4-A742-CB9D4A2871C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DA4B-4FF4-A742-CB9D4A2871C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38728</c:v>
                </c:pt>
                <c:pt idx="1">
                  <c:v>41417</c:v>
                </c:pt>
                <c:pt idx="2">
                  <c:v>39671</c:v>
                </c:pt>
                <c:pt idx="3">
                  <c:v>41254</c:v>
                </c:pt>
                <c:pt idx="4">
                  <c:v>40685</c:v>
                </c:pt>
              </c:numCache>
            </c:numRef>
          </c:val>
          <c:extLst>
            <c:ext xmlns:c16="http://schemas.microsoft.com/office/drawing/2014/chart" uri="{C3380CC4-5D6E-409C-BE32-E72D297353CC}">
              <c16:uniqueId val="{00000000-1576-4478-A070-A157C979AF7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1576-4478-A070-A157C979AF7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E43" zoomScale="85" zoomScaleNormal="8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和歌山県有田市　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153</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12</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感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157</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27736</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14675</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145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145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8"/>
      <c r="NK17" s="139"/>
      <c r="NL17" s="139"/>
      <c r="NM17" s="139"/>
      <c r="NN17" s="140"/>
      <c r="NO17" s="138"/>
      <c r="NP17" s="139"/>
      <c r="NQ17" s="139"/>
      <c r="NR17" s="139"/>
      <c r="NS17" s="140"/>
      <c r="NT17" s="138"/>
      <c r="NU17" s="139"/>
      <c r="NV17" s="139"/>
      <c r="NW17" s="139"/>
      <c r="NX17" s="14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2" t="s">
        <v>38</v>
      </c>
      <c r="NK18" s="123"/>
      <c r="NL18" s="123"/>
      <c r="NM18" s="126" t="s">
        <v>39</v>
      </c>
      <c r="NN18" s="127"/>
      <c r="NO18" s="122" t="s">
        <v>38</v>
      </c>
      <c r="NP18" s="123"/>
      <c r="NQ18" s="123"/>
      <c r="NR18" s="126" t="s">
        <v>39</v>
      </c>
      <c r="NS18" s="127"/>
      <c r="NT18" s="122" t="s">
        <v>38</v>
      </c>
      <c r="NU18" s="123"/>
      <c r="NV18" s="123"/>
      <c r="NW18" s="126" t="s">
        <v>39</v>
      </c>
      <c r="NX18" s="127"/>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4"/>
      <c r="NK19" s="125"/>
      <c r="NL19" s="125"/>
      <c r="NM19" s="128"/>
      <c r="NN19" s="129"/>
      <c r="NO19" s="124"/>
      <c r="NP19" s="125"/>
      <c r="NQ19" s="125"/>
      <c r="NR19" s="128"/>
      <c r="NS19" s="129"/>
      <c r="NT19" s="124"/>
      <c r="NU19" s="125"/>
      <c r="NV19" s="125"/>
      <c r="NW19" s="128"/>
      <c r="NX19" s="129"/>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7" t="s">
        <v>42</v>
      </c>
      <c r="NK20" s="117"/>
      <c r="NL20" s="117"/>
      <c r="NM20" s="117"/>
      <c r="NN20" s="117"/>
      <c r="NO20" s="117"/>
      <c r="NP20" s="117"/>
      <c r="NQ20" s="117"/>
      <c r="NR20" s="117"/>
      <c r="NS20" s="117"/>
      <c r="NT20" s="117"/>
      <c r="NU20" s="117"/>
      <c r="NV20" s="117"/>
      <c r="NW20" s="117"/>
      <c r="NX20" s="117"/>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8"/>
      <c r="NK21" s="118"/>
      <c r="NL21" s="118"/>
      <c r="NM21" s="118"/>
      <c r="NN21" s="118"/>
      <c r="NO21" s="118"/>
      <c r="NP21" s="118"/>
      <c r="NQ21" s="118"/>
      <c r="NR21" s="118"/>
      <c r="NS21" s="118"/>
      <c r="NT21" s="118"/>
      <c r="NU21" s="118"/>
      <c r="NV21" s="118"/>
      <c r="NW21" s="118"/>
      <c r="NX21" s="118"/>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t="s">
        <v>180</v>
      </c>
      <c r="NK22" s="120"/>
      <c r="NL22" s="120"/>
      <c r="NM22" s="120"/>
      <c r="NN22" s="120"/>
      <c r="NO22" s="120"/>
      <c r="NP22" s="120"/>
      <c r="NQ22" s="120"/>
      <c r="NR22" s="120"/>
      <c r="NS22" s="120"/>
      <c r="NT22" s="120"/>
      <c r="NU22" s="120"/>
      <c r="NV22" s="120"/>
      <c r="NW22" s="120"/>
      <c r="NX22" s="121"/>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90.8</v>
      </c>
      <c r="Q33" s="86"/>
      <c r="R33" s="86"/>
      <c r="S33" s="86"/>
      <c r="T33" s="86"/>
      <c r="U33" s="86"/>
      <c r="V33" s="86"/>
      <c r="W33" s="86"/>
      <c r="X33" s="86"/>
      <c r="Y33" s="86"/>
      <c r="Z33" s="86"/>
      <c r="AA33" s="86"/>
      <c r="AB33" s="86"/>
      <c r="AC33" s="86"/>
      <c r="AD33" s="87"/>
      <c r="AE33" s="85">
        <f>データ!AI7</f>
        <v>93.7</v>
      </c>
      <c r="AF33" s="86"/>
      <c r="AG33" s="86"/>
      <c r="AH33" s="86"/>
      <c r="AI33" s="86"/>
      <c r="AJ33" s="86"/>
      <c r="AK33" s="86"/>
      <c r="AL33" s="86"/>
      <c r="AM33" s="86"/>
      <c r="AN33" s="86"/>
      <c r="AO33" s="86"/>
      <c r="AP33" s="86"/>
      <c r="AQ33" s="86"/>
      <c r="AR33" s="86"/>
      <c r="AS33" s="87"/>
      <c r="AT33" s="85">
        <f>データ!AJ7</f>
        <v>92.9</v>
      </c>
      <c r="AU33" s="86"/>
      <c r="AV33" s="86"/>
      <c r="AW33" s="86"/>
      <c r="AX33" s="86"/>
      <c r="AY33" s="86"/>
      <c r="AZ33" s="86"/>
      <c r="BA33" s="86"/>
      <c r="BB33" s="86"/>
      <c r="BC33" s="86"/>
      <c r="BD33" s="86"/>
      <c r="BE33" s="86"/>
      <c r="BF33" s="86"/>
      <c r="BG33" s="86"/>
      <c r="BH33" s="87"/>
      <c r="BI33" s="85">
        <f>データ!AK7</f>
        <v>99.8</v>
      </c>
      <c r="BJ33" s="86"/>
      <c r="BK33" s="86"/>
      <c r="BL33" s="86"/>
      <c r="BM33" s="86"/>
      <c r="BN33" s="86"/>
      <c r="BO33" s="86"/>
      <c r="BP33" s="86"/>
      <c r="BQ33" s="86"/>
      <c r="BR33" s="86"/>
      <c r="BS33" s="86"/>
      <c r="BT33" s="86"/>
      <c r="BU33" s="86"/>
      <c r="BV33" s="86"/>
      <c r="BW33" s="87"/>
      <c r="BX33" s="85">
        <f>データ!AL7</f>
        <v>94.6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78.900000000000006</v>
      </c>
      <c r="DE33" s="86"/>
      <c r="DF33" s="86"/>
      <c r="DG33" s="86"/>
      <c r="DH33" s="86"/>
      <c r="DI33" s="86"/>
      <c r="DJ33" s="86"/>
      <c r="DK33" s="86"/>
      <c r="DL33" s="86"/>
      <c r="DM33" s="86"/>
      <c r="DN33" s="86"/>
      <c r="DO33" s="86"/>
      <c r="DP33" s="86"/>
      <c r="DQ33" s="86"/>
      <c r="DR33" s="87"/>
      <c r="DS33" s="85">
        <f>データ!AT7</f>
        <v>82.9</v>
      </c>
      <c r="DT33" s="86"/>
      <c r="DU33" s="86"/>
      <c r="DV33" s="86"/>
      <c r="DW33" s="86"/>
      <c r="DX33" s="86"/>
      <c r="DY33" s="86"/>
      <c r="DZ33" s="86"/>
      <c r="EA33" s="86"/>
      <c r="EB33" s="86"/>
      <c r="EC33" s="86"/>
      <c r="ED33" s="86"/>
      <c r="EE33" s="86"/>
      <c r="EF33" s="86"/>
      <c r="EG33" s="87"/>
      <c r="EH33" s="85">
        <f>データ!AU7</f>
        <v>82.8</v>
      </c>
      <c r="EI33" s="86"/>
      <c r="EJ33" s="86"/>
      <c r="EK33" s="86"/>
      <c r="EL33" s="86"/>
      <c r="EM33" s="86"/>
      <c r="EN33" s="86"/>
      <c r="EO33" s="86"/>
      <c r="EP33" s="86"/>
      <c r="EQ33" s="86"/>
      <c r="ER33" s="86"/>
      <c r="ES33" s="86"/>
      <c r="ET33" s="86"/>
      <c r="EU33" s="86"/>
      <c r="EV33" s="87"/>
      <c r="EW33" s="85">
        <f>データ!AV7</f>
        <v>92.5</v>
      </c>
      <c r="EX33" s="86"/>
      <c r="EY33" s="86"/>
      <c r="EZ33" s="86"/>
      <c r="FA33" s="86"/>
      <c r="FB33" s="86"/>
      <c r="FC33" s="86"/>
      <c r="FD33" s="86"/>
      <c r="FE33" s="86"/>
      <c r="FF33" s="86"/>
      <c r="FG33" s="86"/>
      <c r="FH33" s="86"/>
      <c r="FI33" s="86"/>
      <c r="FJ33" s="86"/>
      <c r="FK33" s="87"/>
      <c r="FL33" s="85">
        <f>データ!AW7</f>
        <v>87.2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203.7</v>
      </c>
      <c r="GS33" s="86"/>
      <c r="GT33" s="86"/>
      <c r="GU33" s="86"/>
      <c r="GV33" s="86"/>
      <c r="GW33" s="86"/>
      <c r="GX33" s="86"/>
      <c r="GY33" s="86"/>
      <c r="GZ33" s="86"/>
      <c r="HA33" s="86"/>
      <c r="HB33" s="86"/>
      <c r="HC33" s="86"/>
      <c r="HD33" s="86"/>
      <c r="HE33" s="86"/>
      <c r="HF33" s="87"/>
      <c r="HG33" s="85">
        <f>データ!BE7</f>
        <v>190.5</v>
      </c>
      <c r="HH33" s="86"/>
      <c r="HI33" s="86"/>
      <c r="HJ33" s="86"/>
      <c r="HK33" s="86"/>
      <c r="HL33" s="86"/>
      <c r="HM33" s="86"/>
      <c r="HN33" s="86"/>
      <c r="HO33" s="86"/>
      <c r="HP33" s="86"/>
      <c r="HQ33" s="86"/>
      <c r="HR33" s="86"/>
      <c r="HS33" s="86"/>
      <c r="HT33" s="86"/>
      <c r="HU33" s="87"/>
      <c r="HV33" s="85">
        <f>データ!BF7</f>
        <v>186.2</v>
      </c>
      <c r="HW33" s="86"/>
      <c r="HX33" s="86"/>
      <c r="HY33" s="86"/>
      <c r="HZ33" s="86"/>
      <c r="IA33" s="86"/>
      <c r="IB33" s="86"/>
      <c r="IC33" s="86"/>
      <c r="ID33" s="86"/>
      <c r="IE33" s="86"/>
      <c r="IF33" s="86"/>
      <c r="IG33" s="86"/>
      <c r="IH33" s="86"/>
      <c r="II33" s="86"/>
      <c r="IJ33" s="87"/>
      <c r="IK33" s="85">
        <f>データ!BG7</f>
        <v>158.1</v>
      </c>
      <c r="IL33" s="86"/>
      <c r="IM33" s="86"/>
      <c r="IN33" s="86"/>
      <c r="IO33" s="86"/>
      <c r="IP33" s="86"/>
      <c r="IQ33" s="86"/>
      <c r="IR33" s="86"/>
      <c r="IS33" s="86"/>
      <c r="IT33" s="86"/>
      <c r="IU33" s="86"/>
      <c r="IV33" s="86"/>
      <c r="IW33" s="86"/>
      <c r="IX33" s="86"/>
      <c r="IY33" s="87"/>
      <c r="IZ33" s="85">
        <f>データ!BH7</f>
        <v>180.2</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51.5</v>
      </c>
      <c r="KG33" s="86"/>
      <c r="KH33" s="86"/>
      <c r="KI33" s="86"/>
      <c r="KJ33" s="86"/>
      <c r="KK33" s="86"/>
      <c r="KL33" s="86"/>
      <c r="KM33" s="86"/>
      <c r="KN33" s="86"/>
      <c r="KO33" s="86"/>
      <c r="KP33" s="86"/>
      <c r="KQ33" s="86"/>
      <c r="KR33" s="86"/>
      <c r="KS33" s="86"/>
      <c r="KT33" s="87"/>
      <c r="KU33" s="85">
        <f>データ!BP7</f>
        <v>58.3</v>
      </c>
      <c r="KV33" s="86"/>
      <c r="KW33" s="86"/>
      <c r="KX33" s="86"/>
      <c r="KY33" s="86"/>
      <c r="KZ33" s="86"/>
      <c r="LA33" s="86"/>
      <c r="LB33" s="86"/>
      <c r="LC33" s="86"/>
      <c r="LD33" s="86"/>
      <c r="LE33" s="86"/>
      <c r="LF33" s="86"/>
      <c r="LG33" s="86"/>
      <c r="LH33" s="86"/>
      <c r="LI33" s="87"/>
      <c r="LJ33" s="85">
        <f>データ!BQ7</f>
        <v>65.900000000000006</v>
      </c>
      <c r="LK33" s="86"/>
      <c r="LL33" s="86"/>
      <c r="LM33" s="86"/>
      <c r="LN33" s="86"/>
      <c r="LO33" s="86"/>
      <c r="LP33" s="86"/>
      <c r="LQ33" s="86"/>
      <c r="LR33" s="86"/>
      <c r="LS33" s="86"/>
      <c r="LT33" s="86"/>
      <c r="LU33" s="86"/>
      <c r="LV33" s="86"/>
      <c r="LW33" s="86"/>
      <c r="LX33" s="87"/>
      <c r="LY33" s="85">
        <f>データ!BR7</f>
        <v>73</v>
      </c>
      <c r="LZ33" s="86"/>
      <c r="MA33" s="86"/>
      <c r="MB33" s="86"/>
      <c r="MC33" s="86"/>
      <c r="MD33" s="86"/>
      <c r="ME33" s="86"/>
      <c r="MF33" s="86"/>
      <c r="MG33" s="86"/>
      <c r="MH33" s="86"/>
      <c r="MI33" s="86"/>
      <c r="MJ33" s="86"/>
      <c r="MK33" s="86"/>
      <c r="ML33" s="86"/>
      <c r="MM33" s="87"/>
      <c r="MN33" s="85">
        <f>データ!BS7</f>
        <v>65.3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65.2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71.2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38728</v>
      </c>
      <c r="Q55" s="104"/>
      <c r="R55" s="104"/>
      <c r="S55" s="104"/>
      <c r="T55" s="104"/>
      <c r="U55" s="104"/>
      <c r="V55" s="104"/>
      <c r="W55" s="104"/>
      <c r="X55" s="104"/>
      <c r="Y55" s="104"/>
      <c r="Z55" s="104"/>
      <c r="AA55" s="104"/>
      <c r="AB55" s="104"/>
      <c r="AC55" s="104"/>
      <c r="AD55" s="105"/>
      <c r="AE55" s="103">
        <f>データ!CA7</f>
        <v>41417</v>
      </c>
      <c r="AF55" s="104"/>
      <c r="AG55" s="104"/>
      <c r="AH55" s="104"/>
      <c r="AI55" s="104"/>
      <c r="AJ55" s="104"/>
      <c r="AK55" s="104"/>
      <c r="AL55" s="104"/>
      <c r="AM55" s="104"/>
      <c r="AN55" s="104"/>
      <c r="AO55" s="104"/>
      <c r="AP55" s="104"/>
      <c r="AQ55" s="104"/>
      <c r="AR55" s="104"/>
      <c r="AS55" s="105"/>
      <c r="AT55" s="103">
        <f>データ!CB7</f>
        <v>39671</v>
      </c>
      <c r="AU55" s="104"/>
      <c r="AV55" s="104"/>
      <c r="AW55" s="104"/>
      <c r="AX55" s="104"/>
      <c r="AY55" s="104"/>
      <c r="AZ55" s="104"/>
      <c r="BA55" s="104"/>
      <c r="BB55" s="104"/>
      <c r="BC55" s="104"/>
      <c r="BD55" s="104"/>
      <c r="BE55" s="104"/>
      <c r="BF55" s="104"/>
      <c r="BG55" s="104"/>
      <c r="BH55" s="105"/>
      <c r="BI55" s="103">
        <f>データ!CC7</f>
        <v>41254</v>
      </c>
      <c r="BJ55" s="104"/>
      <c r="BK55" s="104"/>
      <c r="BL55" s="104"/>
      <c r="BM55" s="104"/>
      <c r="BN55" s="104"/>
      <c r="BO55" s="104"/>
      <c r="BP55" s="104"/>
      <c r="BQ55" s="104"/>
      <c r="BR55" s="104"/>
      <c r="BS55" s="104"/>
      <c r="BT55" s="104"/>
      <c r="BU55" s="104"/>
      <c r="BV55" s="104"/>
      <c r="BW55" s="105"/>
      <c r="BX55" s="103">
        <f>データ!CD7</f>
        <v>40685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7484</v>
      </c>
      <c r="DE55" s="104"/>
      <c r="DF55" s="104"/>
      <c r="DG55" s="104"/>
      <c r="DH55" s="104"/>
      <c r="DI55" s="104"/>
      <c r="DJ55" s="104"/>
      <c r="DK55" s="104"/>
      <c r="DL55" s="104"/>
      <c r="DM55" s="104"/>
      <c r="DN55" s="104"/>
      <c r="DO55" s="104"/>
      <c r="DP55" s="104"/>
      <c r="DQ55" s="104"/>
      <c r="DR55" s="105"/>
      <c r="DS55" s="103">
        <f>データ!CL7</f>
        <v>7583</v>
      </c>
      <c r="DT55" s="104"/>
      <c r="DU55" s="104"/>
      <c r="DV55" s="104"/>
      <c r="DW55" s="104"/>
      <c r="DX55" s="104"/>
      <c r="DY55" s="104"/>
      <c r="DZ55" s="104"/>
      <c r="EA55" s="104"/>
      <c r="EB55" s="104"/>
      <c r="EC55" s="104"/>
      <c r="ED55" s="104"/>
      <c r="EE55" s="104"/>
      <c r="EF55" s="104"/>
      <c r="EG55" s="105"/>
      <c r="EH55" s="103">
        <f>データ!CM7</f>
        <v>7613</v>
      </c>
      <c r="EI55" s="104"/>
      <c r="EJ55" s="104"/>
      <c r="EK55" s="104"/>
      <c r="EL55" s="104"/>
      <c r="EM55" s="104"/>
      <c r="EN55" s="104"/>
      <c r="EO55" s="104"/>
      <c r="EP55" s="104"/>
      <c r="EQ55" s="104"/>
      <c r="ER55" s="104"/>
      <c r="ES55" s="104"/>
      <c r="ET55" s="104"/>
      <c r="EU55" s="104"/>
      <c r="EV55" s="105"/>
      <c r="EW55" s="103">
        <f>データ!CN7</f>
        <v>7816</v>
      </c>
      <c r="EX55" s="104"/>
      <c r="EY55" s="104"/>
      <c r="EZ55" s="104"/>
      <c r="FA55" s="104"/>
      <c r="FB55" s="104"/>
      <c r="FC55" s="104"/>
      <c r="FD55" s="104"/>
      <c r="FE55" s="104"/>
      <c r="FF55" s="104"/>
      <c r="FG55" s="104"/>
      <c r="FH55" s="104"/>
      <c r="FI55" s="104"/>
      <c r="FJ55" s="104"/>
      <c r="FK55" s="105"/>
      <c r="FL55" s="103">
        <f>データ!CO7</f>
        <v>8524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74.2</v>
      </c>
      <c r="GS55" s="86"/>
      <c r="GT55" s="86"/>
      <c r="GU55" s="86"/>
      <c r="GV55" s="86"/>
      <c r="GW55" s="86"/>
      <c r="GX55" s="86"/>
      <c r="GY55" s="86"/>
      <c r="GZ55" s="86"/>
      <c r="HA55" s="86"/>
      <c r="HB55" s="86"/>
      <c r="HC55" s="86"/>
      <c r="HD55" s="86"/>
      <c r="HE55" s="86"/>
      <c r="HF55" s="87"/>
      <c r="HG55" s="85">
        <f>データ!CW7</f>
        <v>68.599999999999994</v>
      </c>
      <c r="HH55" s="86"/>
      <c r="HI55" s="86"/>
      <c r="HJ55" s="86"/>
      <c r="HK55" s="86"/>
      <c r="HL55" s="86"/>
      <c r="HM55" s="86"/>
      <c r="HN55" s="86"/>
      <c r="HO55" s="86"/>
      <c r="HP55" s="86"/>
      <c r="HQ55" s="86"/>
      <c r="HR55" s="86"/>
      <c r="HS55" s="86"/>
      <c r="HT55" s="86"/>
      <c r="HU55" s="87"/>
      <c r="HV55" s="85">
        <f>データ!CX7</f>
        <v>73.5</v>
      </c>
      <c r="HW55" s="86"/>
      <c r="HX55" s="86"/>
      <c r="HY55" s="86"/>
      <c r="HZ55" s="86"/>
      <c r="IA55" s="86"/>
      <c r="IB55" s="86"/>
      <c r="IC55" s="86"/>
      <c r="ID55" s="86"/>
      <c r="IE55" s="86"/>
      <c r="IF55" s="86"/>
      <c r="IG55" s="86"/>
      <c r="IH55" s="86"/>
      <c r="II55" s="86"/>
      <c r="IJ55" s="87"/>
      <c r="IK55" s="85">
        <f>データ!CY7</f>
        <v>66.2</v>
      </c>
      <c r="IL55" s="86"/>
      <c r="IM55" s="86"/>
      <c r="IN55" s="86"/>
      <c r="IO55" s="86"/>
      <c r="IP55" s="86"/>
      <c r="IQ55" s="86"/>
      <c r="IR55" s="86"/>
      <c r="IS55" s="86"/>
      <c r="IT55" s="86"/>
      <c r="IU55" s="86"/>
      <c r="IV55" s="86"/>
      <c r="IW55" s="86"/>
      <c r="IX55" s="86"/>
      <c r="IY55" s="87"/>
      <c r="IZ55" s="85">
        <f>データ!CZ7</f>
        <v>68.5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14.1</v>
      </c>
      <c r="KG55" s="86"/>
      <c r="KH55" s="86"/>
      <c r="KI55" s="86"/>
      <c r="KJ55" s="86"/>
      <c r="KK55" s="86"/>
      <c r="KL55" s="86"/>
      <c r="KM55" s="86"/>
      <c r="KN55" s="86"/>
      <c r="KO55" s="86"/>
      <c r="KP55" s="86"/>
      <c r="KQ55" s="86"/>
      <c r="KR55" s="86"/>
      <c r="KS55" s="86"/>
      <c r="KT55" s="87"/>
      <c r="KU55" s="85">
        <f>データ!DH7</f>
        <v>13.4</v>
      </c>
      <c r="KV55" s="86"/>
      <c r="KW55" s="86"/>
      <c r="KX55" s="86"/>
      <c r="KY55" s="86"/>
      <c r="KZ55" s="86"/>
      <c r="LA55" s="86"/>
      <c r="LB55" s="86"/>
      <c r="LC55" s="86"/>
      <c r="LD55" s="86"/>
      <c r="LE55" s="86"/>
      <c r="LF55" s="86"/>
      <c r="LG55" s="86"/>
      <c r="LH55" s="86"/>
      <c r="LI55" s="87"/>
      <c r="LJ55" s="85">
        <f>データ!DI7</f>
        <v>11.8</v>
      </c>
      <c r="LK55" s="86"/>
      <c r="LL55" s="86"/>
      <c r="LM55" s="86"/>
      <c r="LN55" s="86"/>
      <c r="LO55" s="86"/>
      <c r="LP55" s="86"/>
      <c r="LQ55" s="86"/>
      <c r="LR55" s="86"/>
      <c r="LS55" s="86"/>
      <c r="LT55" s="86"/>
      <c r="LU55" s="86"/>
      <c r="LV55" s="86"/>
      <c r="LW55" s="86"/>
      <c r="LX55" s="87"/>
      <c r="LY55" s="85">
        <f>データ!DJ7</f>
        <v>11.9</v>
      </c>
      <c r="LZ55" s="86"/>
      <c r="MA55" s="86"/>
      <c r="MB55" s="86"/>
      <c r="MC55" s="86"/>
      <c r="MD55" s="86"/>
      <c r="ME55" s="86"/>
      <c r="MF55" s="86"/>
      <c r="MG55" s="86"/>
      <c r="MH55" s="86"/>
      <c r="MI55" s="86"/>
      <c r="MJ55" s="86"/>
      <c r="MK55" s="86"/>
      <c r="ML55" s="86"/>
      <c r="MM55" s="87"/>
      <c r="MN55" s="85">
        <f>データ!DK7</f>
        <v>12.7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65.599999999999994</v>
      </c>
      <c r="V79" s="80"/>
      <c r="W79" s="80"/>
      <c r="X79" s="80"/>
      <c r="Y79" s="80"/>
      <c r="Z79" s="80"/>
      <c r="AA79" s="80"/>
      <c r="AB79" s="80"/>
      <c r="AC79" s="80"/>
      <c r="AD79" s="80"/>
      <c r="AE79" s="80"/>
      <c r="AF79" s="80"/>
      <c r="AG79" s="80"/>
      <c r="AH79" s="80"/>
      <c r="AI79" s="80"/>
      <c r="AJ79" s="80"/>
      <c r="AK79" s="80"/>
      <c r="AL79" s="80"/>
      <c r="AM79" s="80"/>
      <c r="AN79" s="80">
        <f>データ!DS7</f>
        <v>67.8</v>
      </c>
      <c r="AO79" s="80"/>
      <c r="AP79" s="80"/>
      <c r="AQ79" s="80"/>
      <c r="AR79" s="80"/>
      <c r="AS79" s="80"/>
      <c r="AT79" s="80"/>
      <c r="AU79" s="80"/>
      <c r="AV79" s="80"/>
      <c r="AW79" s="80"/>
      <c r="AX79" s="80"/>
      <c r="AY79" s="80"/>
      <c r="AZ79" s="80"/>
      <c r="BA79" s="80"/>
      <c r="BB79" s="80"/>
      <c r="BC79" s="80"/>
      <c r="BD79" s="80"/>
      <c r="BE79" s="80"/>
      <c r="BF79" s="80"/>
      <c r="BG79" s="80">
        <f>データ!DT7</f>
        <v>70.099999999999994</v>
      </c>
      <c r="BH79" s="80"/>
      <c r="BI79" s="80"/>
      <c r="BJ79" s="80"/>
      <c r="BK79" s="80"/>
      <c r="BL79" s="80"/>
      <c r="BM79" s="80"/>
      <c r="BN79" s="80"/>
      <c r="BO79" s="80"/>
      <c r="BP79" s="80"/>
      <c r="BQ79" s="80"/>
      <c r="BR79" s="80"/>
      <c r="BS79" s="80"/>
      <c r="BT79" s="80"/>
      <c r="BU79" s="80"/>
      <c r="BV79" s="80"/>
      <c r="BW79" s="80"/>
      <c r="BX79" s="80"/>
      <c r="BY79" s="80"/>
      <c r="BZ79" s="80">
        <f>データ!DU7</f>
        <v>72.599999999999994</v>
      </c>
      <c r="CA79" s="80"/>
      <c r="CB79" s="80"/>
      <c r="CC79" s="80"/>
      <c r="CD79" s="80"/>
      <c r="CE79" s="80"/>
      <c r="CF79" s="80"/>
      <c r="CG79" s="80"/>
      <c r="CH79" s="80"/>
      <c r="CI79" s="80"/>
      <c r="CJ79" s="80"/>
      <c r="CK79" s="80"/>
      <c r="CL79" s="80"/>
      <c r="CM79" s="80"/>
      <c r="CN79" s="80"/>
      <c r="CO79" s="80"/>
      <c r="CP79" s="80"/>
      <c r="CQ79" s="80"/>
      <c r="CR79" s="80"/>
      <c r="CS79" s="80">
        <f>データ!DV7</f>
        <v>72.2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74.2</v>
      </c>
      <c r="EP79" s="80"/>
      <c r="EQ79" s="80"/>
      <c r="ER79" s="80"/>
      <c r="ES79" s="80"/>
      <c r="ET79" s="80"/>
      <c r="EU79" s="80"/>
      <c r="EV79" s="80"/>
      <c r="EW79" s="80"/>
      <c r="EX79" s="80"/>
      <c r="EY79" s="80"/>
      <c r="EZ79" s="80"/>
      <c r="FA79" s="80"/>
      <c r="FB79" s="80"/>
      <c r="FC79" s="80"/>
      <c r="FD79" s="80"/>
      <c r="FE79" s="80"/>
      <c r="FF79" s="80"/>
      <c r="FG79" s="80"/>
      <c r="FH79" s="80">
        <f>データ!ED7</f>
        <v>77.900000000000006</v>
      </c>
      <c r="FI79" s="80"/>
      <c r="FJ79" s="80"/>
      <c r="FK79" s="80"/>
      <c r="FL79" s="80"/>
      <c r="FM79" s="80"/>
      <c r="FN79" s="80"/>
      <c r="FO79" s="80"/>
      <c r="FP79" s="80"/>
      <c r="FQ79" s="80"/>
      <c r="FR79" s="80"/>
      <c r="FS79" s="80"/>
      <c r="FT79" s="80"/>
      <c r="FU79" s="80"/>
      <c r="FV79" s="80"/>
      <c r="FW79" s="80"/>
      <c r="FX79" s="80"/>
      <c r="FY79" s="80"/>
      <c r="FZ79" s="80"/>
      <c r="GA79" s="80">
        <f>データ!EE7</f>
        <v>82.3</v>
      </c>
      <c r="GB79" s="80"/>
      <c r="GC79" s="80"/>
      <c r="GD79" s="80"/>
      <c r="GE79" s="80"/>
      <c r="GF79" s="80"/>
      <c r="GG79" s="80"/>
      <c r="GH79" s="80"/>
      <c r="GI79" s="80"/>
      <c r="GJ79" s="80"/>
      <c r="GK79" s="80"/>
      <c r="GL79" s="80"/>
      <c r="GM79" s="80"/>
      <c r="GN79" s="80"/>
      <c r="GO79" s="80"/>
      <c r="GP79" s="80"/>
      <c r="GQ79" s="80"/>
      <c r="GR79" s="80"/>
      <c r="GS79" s="80"/>
      <c r="GT79" s="80">
        <f>データ!EF7</f>
        <v>87.1</v>
      </c>
      <c r="GU79" s="80"/>
      <c r="GV79" s="80"/>
      <c r="GW79" s="80"/>
      <c r="GX79" s="80"/>
      <c r="GY79" s="80"/>
      <c r="GZ79" s="80"/>
      <c r="HA79" s="80"/>
      <c r="HB79" s="80"/>
      <c r="HC79" s="80"/>
      <c r="HD79" s="80"/>
      <c r="HE79" s="80"/>
      <c r="HF79" s="80"/>
      <c r="HG79" s="80"/>
      <c r="HH79" s="80"/>
      <c r="HI79" s="80"/>
      <c r="HJ79" s="80"/>
      <c r="HK79" s="80"/>
      <c r="HL79" s="80"/>
      <c r="HM79" s="80">
        <f>データ!EG7</f>
        <v>80.3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41168822</v>
      </c>
      <c r="JK79" s="79"/>
      <c r="JL79" s="79"/>
      <c r="JM79" s="79"/>
      <c r="JN79" s="79"/>
      <c r="JO79" s="79"/>
      <c r="JP79" s="79"/>
      <c r="JQ79" s="79"/>
      <c r="JR79" s="79"/>
      <c r="JS79" s="79"/>
      <c r="JT79" s="79"/>
      <c r="JU79" s="79"/>
      <c r="JV79" s="79"/>
      <c r="JW79" s="79"/>
      <c r="JX79" s="79"/>
      <c r="JY79" s="79"/>
      <c r="JZ79" s="79"/>
      <c r="KA79" s="79"/>
      <c r="KB79" s="79"/>
      <c r="KC79" s="79">
        <f>データ!EO7</f>
        <v>40556803</v>
      </c>
      <c r="KD79" s="79"/>
      <c r="KE79" s="79"/>
      <c r="KF79" s="79"/>
      <c r="KG79" s="79"/>
      <c r="KH79" s="79"/>
      <c r="KI79" s="79"/>
      <c r="KJ79" s="79"/>
      <c r="KK79" s="79"/>
      <c r="KL79" s="79"/>
      <c r="KM79" s="79"/>
      <c r="KN79" s="79"/>
      <c r="KO79" s="79"/>
      <c r="KP79" s="79"/>
      <c r="KQ79" s="79"/>
      <c r="KR79" s="79"/>
      <c r="KS79" s="79"/>
      <c r="KT79" s="79"/>
      <c r="KU79" s="79"/>
      <c r="KV79" s="79">
        <f>データ!EP7</f>
        <v>40828331</v>
      </c>
      <c r="KW79" s="79"/>
      <c r="KX79" s="79"/>
      <c r="KY79" s="79"/>
      <c r="KZ79" s="79"/>
      <c r="LA79" s="79"/>
      <c r="LB79" s="79"/>
      <c r="LC79" s="79"/>
      <c r="LD79" s="79"/>
      <c r="LE79" s="79"/>
      <c r="LF79" s="79"/>
      <c r="LG79" s="79"/>
      <c r="LH79" s="79"/>
      <c r="LI79" s="79"/>
      <c r="LJ79" s="79"/>
      <c r="LK79" s="79"/>
      <c r="LL79" s="79"/>
      <c r="LM79" s="79"/>
      <c r="LN79" s="79"/>
      <c r="LO79" s="79">
        <f>データ!EQ7</f>
        <v>40880376</v>
      </c>
      <c r="LP79" s="79"/>
      <c r="LQ79" s="79"/>
      <c r="LR79" s="79"/>
      <c r="LS79" s="79"/>
      <c r="LT79" s="79"/>
      <c r="LU79" s="79"/>
      <c r="LV79" s="79"/>
      <c r="LW79" s="79"/>
      <c r="LX79" s="79"/>
      <c r="LY79" s="79"/>
      <c r="LZ79" s="79"/>
      <c r="MA79" s="79"/>
      <c r="MB79" s="79"/>
      <c r="MC79" s="79"/>
      <c r="MD79" s="79"/>
      <c r="ME79" s="79"/>
      <c r="MF79" s="79"/>
      <c r="MG79" s="79"/>
      <c r="MH79" s="79">
        <f>データ!ER7</f>
        <v>42434643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97.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lrGM5Zi5cLzx2aPpsJ5aO+A78vh6MhuypoZd0MrTceElJ18eW+nZf5eftjHPZlkoWf5QGfAl4IZ6AzBS1KMwg==" saltValue="ISq/p8Y8v9YF5uh1FtRpS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6" t="s">
        <v>108</v>
      </c>
      <c r="AI4" s="157"/>
      <c r="AJ4" s="157"/>
      <c r="AK4" s="157"/>
      <c r="AL4" s="157"/>
      <c r="AM4" s="157"/>
      <c r="AN4" s="157"/>
      <c r="AO4" s="157"/>
      <c r="AP4" s="157"/>
      <c r="AQ4" s="157"/>
      <c r="AR4" s="158"/>
      <c r="AS4" s="159" t="s">
        <v>109</v>
      </c>
      <c r="AT4" s="155"/>
      <c r="AU4" s="155"/>
      <c r="AV4" s="155"/>
      <c r="AW4" s="155"/>
      <c r="AX4" s="155"/>
      <c r="AY4" s="155"/>
      <c r="AZ4" s="155"/>
      <c r="BA4" s="155"/>
      <c r="BB4" s="155"/>
      <c r="BC4" s="155"/>
      <c r="BD4" s="159" t="s">
        <v>110</v>
      </c>
      <c r="BE4" s="155"/>
      <c r="BF4" s="155"/>
      <c r="BG4" s="155"/>
      <c r="BH4" s="155"/>
      <c r="BI4" s="155"/>
      <c r="BJ4" s="155"/>
      <c r="BK4" s="155"/>
      <c r="BL4" s="155"/>
      <c r="BM4" s="155"/>
      <c r="BN4" s="155"/>
      <c r="BO4" s="156" t="s">
        <v>111</v>
      </c>
      <c r="BP4" s="157"/>
      <c r="BQ4" s="157"/>
      <c r="BR4" s="157"/>
      <c r="BS4" s="157"/>
      <c r="BT4" s="157"/>
      <c r="BU4" s="157"/>
      <c r="BV4" s="157"/>
      <c r="BW4" s="157"/>
      <c r="BX4" s="157"/>
      <c r="BY4" s="158"/>
      <c r="BZ4" s="155" t="s">
        <v>112</v>
      </c>
      <c r="CA4" s="155"/>
      <c r="CB4" s="155"/>
      <c r="CC4" s="155"/>
      <c r="CD4" s="155"/>
      <c r="CE4" s="155"/>
      <c r="CF4" s="155"/>
      <c r="CG4" s="155"/>
      <c r="CH4" s="155"/>
      <c r="CI4" s="155"/>
      <c r="CJ4" s="155"/>
      <c r="CK4" s="159" t="s">
        <v>113</v>
      </c>
      <c r="CL4" s="155"/>
      <c r="CM4" s="155"/>
      <c r="CN4" s="155"/>
      <c r="CO4" s="155"/>
      <c r="CP4" s="155"/>
      <c r="CQ4" s="155"/>
      <c r="CR4" s="155"/>
      <c r="CS4" s="155"/>
      <c r="CT4" s="155"/>
      <c r="CU4" s="155"/>
      <c r="CV4" s="155" t="s">
        <v>114</v>
      </c>
      <c r="CW4" s="155"/>
      <c r="CX4" s="155"/>
      <c r="CY4" s="155"/>
      <c r="CZ4" s="155"/>
      <c r="DA4" s="155"/>
      <c r="DB4" s="155"/>
      <c r="DC4" s="155"/>
      <c r="DD4" s="155"/>
      <c r="DE4" s="155"/>
      <c r="DF4" s="155"/>
      <c r="DG4" s="155" t="s">
        <v>115</v>
      </c>
      <c r="DH4" s="155"/>
      <c r="DI4" s="155"/>
      <c r="DJ4" s="155"/>
      <c r="DK4" s="155"/>
      <c r="DL4" s="155"/>
      <c r="DM4" s="155"/>
      <c r="DN4" s="155"/>
      <c r="DO4" s="155"/>
      <c r="DP4" s="155"/>
      <c r="DQ4" s="155"/>
      <c r="DR4" s="156" t="s">
        <v>116</v>
      </c>
      <c r="DS4" s="157"/>
      <c r="DT4" s="157"/>
      <c r="DU4" s="157"/>
      <c r="DV4" s="157"/>
      <c r="DW4" s="157"/>
      <c r="DX4" s="157"/>
      <c r="DY4" s="157"/>
      <c r="DZ4" s="157"/>
      <c r="EA4" s="157"/>
      <c r="EB4" s="158"/>
      <c r="EC4" s="155" t="s">
        <v>117</v>
      </c>
      <c r="ED4" s="155"/>
      <c r="EE4" s="155"/>
      <c r="EF4" s="155"/>
      <c r="EG4" s="155"/>
      <c r="EH4" s="155"/>
      <c r="EI4" s="155"/>
      <c r="EJ4" s="155"/>
      <c r="EK4" s="155"/>
      <c r="EL4" s="155"/>
      <c r="EM4" s="155"/>
      <c r="EN4" s="155" t="s">
        <v>118</v>
      </c>
      <c r="EO4" s="155"/>
      <c r="EP4" s="155"/>
      <c r="EQ4" s="155"/>
      <c r="ER4" s="155"/>
      <c r="ES4" s="155"/>
      <c r="ET4" s="155"/>
      <c r="EU4" s="155"/>
      <c r="EV4" s="155"/>
      <c r="EW4" s="155"/>
      <c r="EX4" s="155"/>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153</v>
      </c>
      <c r="AU5" s="62" t="s">
        <v>144</v>
      </c>
      <c r="AV5" s="62" t="s">
        <v>145</v>
      </c>
      <c r="AW5" s="62" t="s">
        <v>146</v>
      </c>
      <c r="AX5" s="62" t="s">
        <v>147</v>
      </c>
      <c r="AY5" s="62" t="s">
        <v>148</v>
      </c>
      <c r="AZ5" s="62" t="s">
        <v>149</v>
      </c>
      <c r="BA5" s="62" t="s">
        <v>150</v>
      </c>
      <c r="BB5" s="62" t="s">
        <v>151</v>
      </c>
      <c r="BC5" s="62" t="s">
        <v>152</v>
      </c>
      <c r="BD5" s="62" t="s">
        <v>154</v>
      </c>
      <c r="BE5" s="62" t="s">
        <v>143</v>
      </c>
      <c r="BF5" s="62" t="s">
        <v>155</v>
      </c>
      <c r="BG5" s="62" t="s">
        <v>145</v>
      </c>
      <c r="BH5" s="62" t="s">
        <v>146</v>
      </c>
      <c r="BI5" s="62" t="s">
        <v>147</v>
      </c>
      <c r="BJ5" s="62" t="s">
        <v>148</v>
      </c>
      <c r="BK5" s="62" t="s">
        <v>149</v>
      </c>
      <c r="BL5" s="62" t="s">
        <v>150</v>
      </c>
      <c r="BM5" s="62" t="s">
        <v>151</v>
      </c>
      <c r="BN5" s="62" t="s">
        <v>152</v>
      </c>
      <c r="BO5" s="62" t="s">
        <v>154</v>
      </c>
      <c r="BP5" s="62" t="s">
        <v>153</v>
      </c>
      <c r="BQ5" s="62" t="s">
        <v>155</v>
      </c>
      <c r="BR5" s="62" t="s">
        <v>156</v>
      </c>
      <c r="BS5" s="62" t="s">
        <v>146</v>
      </c>
      <c r="BT5" s="62" t="s">
        <v>147</v>
      </c>
      <c r="BU5" s="62" t="s">
        <v>148</v>
      </c>
      <c r="BV5" s="62" t="s">
        <v>149</v>
      </c>
      <c r="BW5" s="62" t="s">
        <v>150</v>
      </c>
      <c r="BX5" s="62" t="s">
        <v>151</v>
      </c>
      <c r="BY5" s="62" t="s">
        <v>152</v>
      </c>
      <c r="BZ5" s="62" t="s">
        <v>154</v>
      </c>
      <c r="CA5" s="62" t="s">
        <v>143</v>
      </c>
      <c r="CB5" s="62" t="s">
        <v>155</v>
      </c>
      <c r="CC5" s="62" t="s">
        <v>145</v>
      </c>
      <c r="CD5" s="62" t="s">
        <v>146</v>
      </c>
      <c r="CE5" s="62" t="s">
        <v>147</v>
      </c>
      <c r="CF5" s="62" t="s">
        <v>148</v>
      </c>
      <c r="CG5" s="62" t="s">
        <v>149</v>
      </c>
      <c r="CH5" s="62" t="s">
        <v>150</v>
      </c>
      <c r="CI5" s="62" t="s">
        <v>151</v>
      </c>
      <c r="CJ5" s="62" t="s">
        <v>152</v>
      </c>
      <c r="CK5" s="62" t="s">
        <v>154</v>
      </c>
      <c r="CL5" s="62" t="s">
        <v>153</v>
      </c>
      <c r="CM5" s="62" t="s">
        <v>155</v>
      </c>
      <c r="CN5" s="62" t="s">
        <v>145</v>
      </c>
      <c r="CO5" s="62" t="s">
        <v>146</v>
      </c>
      <c r="CP5" s="62" t="s">
        <v>147</v>
      </c>
      <c r="CQ5" s="62" t="s">
        <v>148</v>
      </c>
      <c r="CR5" s="62" t="s">
        <v>149</v>
      </c>
      <c r="CS5" s="62" t="s">
        <v>150</v>
      </c>
      <c r="CT5" s="62" t="s">
        <v>151</v>
      </c>
      <c r="CU5" s="62" t="s">
        <v>152</v>
      </c>
      <c r="CV5" s="62" t="s">
        <v>142</v>
      </c>
      <c r="CW5" s="62" t="s">
        <v>143</v>
      </c>
      <c r="CX5" s="62" t="s">
        <v>144</v>
      </c>
      <c r="CY5" s="62" t="s">
        <v>145</v>
      </c>
      <c r="CZ5" s="62" t="s">
        <v>146</v>
      </c>
      <c r="DA5" s="62" t="s">
        <v>147</v>
      </c>
      <c r="DB5" s="62" t="s">
        <v>148</v>
      </c>
      <c r="DC5" s="62" t="s">
        <v>149</v>
      </c>
      <c r="DD5" s="62" t="s">
        <v>150</v>
      </c>
      <c r="DE5" s="62" t="s">
        <v>151</v>
      </c>
      <c r="DF5" s="62" t="s">
        <v>152</v>
      </c>
      <c r="DG5" s="62" t="s">
        <v>154</v>
      </c>
      <c r="DH5" s="62" t="s">
        <v>153</v>
      </c>
      <c r="DI5" s="62" t="s">
        <v>155</v>
      </c>
      <c r="DJ5" s="62" t="s">
        <v>145</v>
      </c>
      <c r="DK5" s="62" t="s">
        <v>157</v>
      </c>
      <c r="DL5" s="62" t="s">
        <v>147</v>
      </c>
      <c r="DM5" s="62" t="s">
        <v>148</v>
      </c>
      <c r="DN5" s="62" t="s">
        <v>149</v>
      </c>
      <c r="DO5" s="62" t="s">
        <v>150</v>
      </c>
      <c r="DP5" s="62" t="s">
        <v>151</v>
      </c>
      <c r="DQ5" s="62" t="s">
        <v>152</v>
      </c>
      <c r="DR5" s="62" t="s">
        <v>154</v>
      </c>
      <c r="DS5" s="62" t="s">
        <v>153</v>
      </c>
      <c r="DT5" s="62" t="s">
        <v>155</v>
      </c>
      <c r="DU5" s="62" t="s">
        <v>156</v>
      </c>
      <c r="DV5" s="62" t="s">
        <v>157</v>
      </c>
      <c r="DW5" s="62" t="s">
        <v>147</v>
      </c>
      <c r="DX5" s="62" t="s">
        <v>148</v>
      </c>
      <c r="DY5" s="62" t="s">
        <v>149</v>
      </c>
      <c r="DZ5" s="62" t="s">
        <v>150</v>
      </c>
      <c r="EA5" s="62" t="s">
        <v>151</v>
      </c>
      <c r="EB5" s="62" t="s">
        <v>152</v>
      </c>
      <c r="EC5" s="62" t="s">
        <v>142</v>
      </c>
      <c r="ED5" s="62" t="s">
        <v>143</v>
      </c>
      <c r="EE5" s="62" t="s">
        <v>144</v>
      </c>
      <c r="EF5" s="62" t="s">
        <v>145</v>
      </c>
      <c r="EG5" s="62" t="s">
        <v>146</v>
      </c>
      <c r="EH5" s="62" t="s">
        <v>147</v>
      </c>
      <c r="EI5" s="62" t="s">
        <v>148</v>
      </c>
      <c r="EJ5" s="62" t="s">
        <v>149</v>
      </c>
      <c r="EK5" s="62" t="s">
        <v>150</v>
      </c>
      <c r="EL5" s="62" t="s">
        <v>151</v>
      </c>
      <c r="EM5" s="62" t="s">
        <v>158</v>
      </c>
      <c r="EN5" s="62" t="s">
        <v>154</v>
      </c>
      <c r="EO5" s="62" t="s">
        <v>153</v>
      </c>
      <c r="EP5" s="62" t="s">
        <v>155</v>
      </c>
      <c r="EQ5" s="62" t="s">
        <v>156</v>
      </c>
      <c r="ER5" s="62" t="s">
        <v>146</v>
      </c>
      <c r="ES5" s="62" t="s">
        <v>147</v>
      </c>
      <c r="ET5" s="62" t="s">
        <v>148</v>
      </c>
      <c r="EU5" s="62" t="s">
        <v>149</v>
      </c>
      <c r="EV5" s="62" t="s">
        <v>150</v>
      </c>
      <c r="EW5" s="62" t="s">
        <v>151</v>
      </c>
      <c r="EX5" s="62" t="s">
        <v>152</v>
      </c>
    </row>
    <row r="6" spans="1:154" s="67" customFormat="1" x14ac:dyDescent="0.15">
      <c r="A6" s="48" t="s">
        <v>159</v>
      </c>
      <c r="B6" s="63">
        <f>B8</f>
        <v>2019</v>
      </c>
      <c r="C6" s="63">
        <f t="shared" ref="C6:M6" si="2">C8</f>
        <v>302040</v>
      </c>
      <c r="D6" s="63">
        <f t="shared" si="2"/>
        <v>46</v>
      </c>
      <c r="E6" s="63">
        <f t="shared" si="2"/>
        <v>6</v>
      </c>
      <c r="F6" s="63">
        <f t="shared" si="2"/>
        <v>0</v>
      </c>
      <c r="G6" s="63">
        <f t="shared" si="2"/>
        <v>1</v>
      </c>
      <c r="H6" s="160" t="str">
        <f>IF(H8&lt;&gt;I8,H8,"")&amp;IF(I8&lt;&gt;J8,I8,"")&amp;"　"&amp;J8</f>
        <v>和歌山県有田市　市立病院</v>
      </c>
      <c r="I6" s="161"/>
      <c r="J6" s="162"/>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G6" si="3">Q8</f>
        <v>12</v>
      </c>
      <c r="R6" s="63" t="str">
        <f t="shared" si="3"/>
        <v>対象</v>
      </c>
      <c r="S6" s="63" t="str">
        <f t="shared" si="3"/>
        <v>ド 訓</v>
      </c>
      <c r="T6" s="63" t="str">
        <f t="shared" si="3"/>
        <v>救 感 災 輪</v>
      </c>
      <c r="U6" s="64">
        <f>U8</f>
        <v>27736</v>
      </c>
      <c r="V6" s="64">
        <f>V8</f>
        <v>14675</v>
      </c>
      <c r="W6" s="63" t="str">
        <f>W8</f>
        <v>非該当</v>
      </c>
      <c r="X6" s="63" t="str">
        <f t="shared" si="3"/>
        <v>１０：１</v>
      </c>
      <c r="Y6" s="64">
        <f t="shared" si="3"/>
        <v>153</v>
      </c>
      <c r="Z6" s="64" t="str">
        <f t="shared" si="3"/>
        <v>-</v>
      </c>
      <c r="AA6" s="64" t="str">
        <f t="shared" si="3"/>
        <v>-</v>
      </c>
      <c r="AB6" s="64" t="str">
        <f t="shared" si="3"/>
        <v>-</v>
      </c>
      <c r="AC6" s="64">
        <f t="shared" si="3"/>
        <v>4</v>
      </c>
      <c r="AD6" s="64">
        <f t="shared" si="3"/>
        <v>157</v>
      </c>
      <c r="AE6" s="64">
        <f t="shared" si="3"/>
        <v>145</v>
      </c>
      <c r="AF6" s="64" t="str">
        <f t="shared" si="3"/>
        <v>-</v>
      </c>
      <c r="AG6" s="64">
        <f t="shared" si="3"/>
        <v>145</v>
      </c>
      <c r="AH6" s="65">
        <f>IF(AH8="-",NA(),AH8)</f>
        <v>90.8</v>
      </c>
      <c r="AI6" s="65">
        <f t="shared" ref="AI6:AQ6" si="4">IF(AI8="-",NA(),AI8)</f>
        <v>93.7</v>
      </c>
      <c r="AJ6" s="65">
        <f t="shared" si="4"/>
        <v>92.9</v>
      </c>
      <c r="AK6" s="65">
        <f t="shared" si="4"/>
        <v>99.8</v>
      </c>
      <c r="AL6" s="65">
        <f t="shared" si="4"/>
        <v>94.6</v>
      </c>
      <c r="AM6" s="65">
        <f t="shared" si="4"/>
        <v>98.3</v>
      </c>
      <c r="AN6" s="65">
        <f t="shared" si="4"/>
        <v>96.7</v>
      </c>
      <c r="AO6" s="65">
        <f t="shared" si="4"/>
        <v>96.6</v>
      </c>
      <c r="AP6" s="65">
        <f t="shared" si="4"/>
        <v>97.2</v>
      </c>
      <c r="AQ6" s="65">
        <f t="shared" si="4"/>
        <v>96.9</v>
      </c>
      <c r="AR6" s="65" t="str">
        <f>IF(AR8="-","【-】","【"&amp;SUBSTITUTE(TEXT(AR8,"#,##0.0"),"-","△")&amp;"】")</f>
        <v>【98.2】</v>
      </c>
      <c r="AS6" s="65">
        <f>IF(AS8="-",NA(),AS8)</f>
        <v>78.900000000000006</v>
      </c>
      <c r="AT6" s="65">
        <f t="shared" ref="AT6:BB6" si="5">IF(AT8="-",NA(),AT8)</f>
        <v>82.9</v>
      </c>
      <c r="AU6" s="65">
        <f t="shared" si="5"/>
        <v>82.8</v>
      </c>
      <c r="AV6" s="65">
        <f t="shared" si="5"/>
        <v>92.5</v>
      </c>
      <c r="AW6" s="65">
        <f t="shared" si="5"/>
        <v>87.2</v>
      </c>
      <c r="AX6" s="65">
        <f t="shared" si="5"/>
        <v>85.3</v>
      </c>
      <c r="AY6" s="65">
        <f t="shared" si="5"/>
        <v>84.2</v>
      </c>
      <c r="AZ6" s="65">
        <f t="shared" si="5"/>
        <v>83.9</v>
      </c>
      <c r="BA6" s="65">
        <f t="shared" si="5"/>
        <v>84</v>
      </c>
      <c r="BB6" s="65">
        <f t="shared" si="5"/>
        <v>84.3</v>
      </c>
      <c r="BC6" s="65" t="str">
        <f>IF(BC8="-","【-】","【"&amp;SUBSTITUTE(TEXT(BC8,"#,##0.0"),"-","△")&amp;"】")</f>
        <v>【89.5】</v>
      </c>
      <c r="BD6" s="65">
        <f>IF(BD8="-",NA(),BD8)</f>
        <v>203.7</v>
      </c>
      <c r="BE6" s="65">
        <f t="shared" ref="BE6:BM6" si="6">IF(BE8="-",NA(),BE8)</f>
        <v>190.5</v>
      </c>
      <c r="BF6" s="65">
        <f t="shared" si="6"/>
        <v>186.2</v>
      </c>
      <c r="BG6" s="65">
        <f t="shared" si="6"/>
        <v>158.1</v>
      </c>
      <c r="BH6" s="65">
        <f t="shared" si="6"/>
        <v>180.2</v>
      </c>
      <c r="BI6" s="65">
        <f t="shared" si="6"/>
        <v>118.9</v>
      </c>
      <c r="BJ6" s="65">
        <f t="shared" si="6"/>
        <v>119.5</v>
      </c>
      <c r="BK6" s="65">
        <f t="shared" si="6"/>
        <v>116.9</v>
      </c>
      <c r="BL6" s="65">
        <f t="shared" si="6"/>
        <v>117.1</v>
      </c>
      <c r="BM6" s="65">
        <f t="shared" si="6"/>
        <v>120.5</v>
      </c>
      <c r="BN6" s="65" t="str">
        <f>IF(BN8="-","【-】","【"&amp;SUBSTITUTE(TEXT(BN8,"#,##0.0"),"-","△")&amp;"】")</f>
        <v>【59.6】</v>
      </c>
      <c r="BO6" s="65">
        <f>IF(BO8="-",NA(),BO8)</f>
        <v>51.5</v>
      </c>
      <c r="BP6" s="65">
        <f t="shared" ref="BP6:BX6" si="7">IF(BP8="-",NA(),BP8)</f>
        <v>58.3</v>
      </c>
      <c r="BQ6" s="65">
        <f t="shared" si="7"/>
        <v>65.900000000000006</v>
      </c>
      <c r="BR6" s="65">
        <f t="shared" si="7"/>
        <v>73</v>
      </c>
      <c r="BS6" s="65">
        <f t="shared" si="7"/>
        <v>65.3</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38728</v>
      </c>
      <c r="CA6" s="66">
        <f t="shared" ref="CA6:CI6" si="8">IF(CA8="-",NA(),CA8)</f>
        <v>41417</v>
      </c>
      <c r="CB6" s="66">
        <f t="shared" si="8"/>
        <v>39671</v>
      </c>
      <c r="CC6" s="66">
        <f t="shared" si="8"/>
        <v>41254</v>
      </c>
      <c r="CD6" s="66">
        <f t="shared" si="8"/>
        <v>40685</v>
      </c>
      <c r="CE6" s="66">
        <f t="shared" si="8"/>
        <v>32532</v>
      </c>
      <c r="CF6" s="66">
        <f t="shared" si="8"/>
        <v>33492</v>
      </c>
      <c r="CG6" s="66">
        <f t="shared" si="8"/>
        <v>34136</v>
      </c>
      <c r="CH6" s="66">
        <f t="shared" si="8"/>
        <v>34924</v>
      </c>
      <c r="CI6" s="66">
        <f t="shared" si="8"/>
        <v>35788</v>
      </c>
      <c r="CJ6" s="65" t="str">
        <f>IF(CJ8="-","【-】","【"&amp;SUBSTITUTE(TEXT(CJ8,"#,##0"),"-","△")&amp;"】")</f>
        <v>【53,621】</v>
      </c>
      <c r="CK6" s="66">
        <f>IF(CK8="-",NA(),CK8)</f>
        <v>7484</v>
      </c>
      <c r="CL6" s="66">
        <f t="shared" ref="CL6:CT6" si="9">IF(CL8="-",NA(),CL8)</f>
        <v>7583</v>
      </c>
      <c r="CM6" s="66">
        <f t="shared" si="9"/>
        <v>7613</v>
      </c>
      <c r="CN6" s="66">
        <f t="shared" si="9"/>
        <v>7816</v>
      </c>
      <c r="CO6" s="66">
        <f t="shared" si="9"/>
        <v>8524</v>
      </c>
      <c r="CP6" s="66">
        <f t="shared" si="9"/>
        <v>10037</v>
      </c>
      <c r="CQ6" s="66">
        <f t="shared" si="9"/>
        <v>9976</v>
      </c>
      <c r="CR6" s="66">
        <f t="shared" si="9"/>
        <v>10130</v>
      </c>
      <c r="CS6" s="66">
        <f t="shared" si="9"/>
        <v>10244</v>
      </c>
      <c r="CT6" s="66">
        <f t="shared" si="9"/>
        <v>10602</v>
      </c>
      <c r="CU6" s="65" t="str">
        <f>IF(CU8="-","【-】","【"&amp;SUBSTITUTE(TEXT(CU8,"#,##0"),"-","△")&amp;"】")</f>
        <v>【15,586】</v>
      </c>
      <c r="CV6" s="65">
        <f>IF(CV8="-",NA(),CV8)</f>
        <v>74.2</v>
      </c>
      <c r="CW6" s="65">
        <f t="shared" ref="CW6:DE6" si="10">IF(CW8="-",NA(),CW8)</f>
        <v>68.599999999999994</v>
      </c>
      <c r="CX6" s="65">
        <f t="shared" si="10"/>
        <v>73.5</v>
      </c>
      <c r="CY6" s="65">
        <f t="shared" si="10"/>
        <v>66.2</v>
      </c>
      <c r="CZ6" s="65">
        <f t="shared" si="10"/>
        <v>68.5</v>
      </c>
      <c r="DA6" s="65">
        <f t="shared" si="10"/>
        <v>62.5</v>
      </c>
      <c r="DB6" s="65">
        <f t="shared" si="10"/>
        <v>63.4</v>
      </c>
      <c r="DC6" s="65">
        <f t="shared" si="10"/>
        <v>63.4</v>
      </c>
      <c r="DD6" s="65">
        <f t="shared" si="10"/>
        <v>63.7</v>
      </c>
      <c r="DE6" s="65">
        <f t="shared" si="10"/>
        <v>63.3</v>
      </c>
      <c r="DF6" s="65" t="str">
        <f>IF(DF8="-","【-】","【"&amp;SUBSTITUTE(TEXT(DF8,"#,##0.0"),"-","△")&amp;"】")</f>
        <v>【54.6】</v>
      </c>
      <c r="DG6" s="65">
        <f>IF(DG8="-",NA(),DG8)</f>
        <v>14.1</v>
      </c>
      <c r="DH6" s="65">
        <f t="shared" ref="DH6:DP6" si="11">IF(DH8="-",NA(),DH8)</f>
        <v>13.4</v>
      </c>
      <c r="DI6" s="65">
        <f t="shared" si="11"/>
        <v>11.8</v>
      </c>
      <c r="DJ6" s="65">
        <f t="shared" si="11"/>
        <v>11.9</v>
      </c>
      <c r="DK6" s="65">
        <f t="shared" si="11"/>
        <v>12.7</v>
      </c>
      <c r="DL6" s="65">
        <f t="shared" si="11"/>
        <v>19</v>
      </c>
      <c r="DM6" s="65">
        <f t="shared" si="11"/>
        <v>18.7</v>
      </c>
      <c r="DN6" s="65">
        <f t="shared" si="11"/>
        <v>18.3</v>
      </c>
      <c r="DO6" s="65">
        <f t="shared" si="11"/>
        <v>17.7</v>
      </c>
      <c r="DP6" s="65">
        <f t="shared" si="11"/>
        <v>17.5</v>
      </c>
      <c r="DQ6" s="65" t="str">
        <f>IF(DQ8="-","【-】","【"&amp;SUBSTITUTE(TEXT(DQ8,"#,##0.0"),"-","△")&amp;"】")</f>
        <v>【25.0】</v>
      </c>
      <c r="DR6" s="65">
        <f>IF(DR8="-",NA(),DR8)</f>
        <v>65.599999999999994</v>
      </c>
      <c r="DS6" s="65">
        <f t="shared" ref="DS6:EA6" si="12">IF(DS8="-",NA(),DS8)</f>
        <v>67.8</v>
      </c>
      <c r="DT6" s="65">
        <f t="shared" si="12"/>
        <v>70.099999999999994</v>
      </c>
      <c r="DU6" s="65">
        <f t="shared" si="12"/>
        <v>72.599999999999994</v>
      </c>
      <c r="DV6" s="65">
        <f t="shared" si="12"/>
        <v>72.2</v>
      </c>
      <c r="DW6" s="65">
        <f t="shared" si="12"/>
        <v>52.4</v>
      </c>
      <c r="DX6" s="65">
        <f t="shared" si="12"/>
        <v>52.5</v>
      </c>
      <c r="DY6" s="65">
        <f t="shared" si="12"/>
        <v>53.5</v>
      </c>
      <c r="DZ6" s="65">
        <f t="shared" si="12"/>
        <v>54.1</v>
      </c>
      <c r="EA6" s="65">
        <f t="shared" si="12"/>
        <v>54.6</v>
      </c>
      <c r="EB6" s="65" t="str">
        <f>IF(EB8="-","【-】","【"&amp;SUBSTITUTE(TEXT(EB8,"#,##0.0"),"-","△")&amp;"】")</f>
        <v>【53.5】</v>
      </c>
      <c r="EC6" s="65">
        <f>IF(EC8="-",NA(),EC8)</f>
        <v>74.2</v>
      </c>
      <c r="ED6" s="65">
        <f t="shared" ref="ED6:EL6" si="13">IF(ED8="-",NA(),ED8)</f>
        <v>77.900000000000006</v>
      </c>
      <c r="EE6" s="65">
        <f t="shared" si="13"/>
        <v>82.3</v>
      </c>
      <c r="EF6" s="65">
        <f t="shared" si="13"/>
        <v>87.1</v>
      </c>
      <c r="EG6" s="65">
        <f t="shared" si="13"/>
        <v>80.3</v>
      </c>
      <c r="EH6" s="65">
        <f t="shared" si="13"/>
        <v>69.2</v>
      </c>
      <c r="EI6" s="65">
        <f t="shared" si="13"/>
        <v>69.7</v>
      </c>
      <c r="EJ6" s="65">
        <f t="shared" si="13"/>
        <v>71.3</v>
      </c>
      <c r="EK6" s="65">
        <f t="shared" si="13"/>
        <v>71.400000000000006</v>
      </c>
      <c r="EL6" s="65">
        <f t="shared" si="13"/>
        <v>71.7</v>
      </c>
      <c r="EM6" s="65" t="str">
        <f>IF(EM8="-","【-】","【"&amp;SUBSTITUTE(TEXT(EM8,"#,##0.0"),"-","△")&amp;"】")</f>
        <v>【70.0】</v>
      </c>
      <c r="EN6" s="66">
        <f>IF(EN8="-",NA(),EN8)</f>
        <v>41168822</v>
      </c>
      <c r="EO6" s="66">
        <f t="shared" ref="EO6:EW6" si="14">IF(EO8="-",NA(),EO8)</f>
        <v>40556803</v>
      </c>
      <c r="EP6" s="66">
        <f t="shared" si="14"/>
        <v>40828331</v>
      </c>
      <c r="EQ6" s="66">
        <f t="shared" si="14"/>
        <v>40880376</v>
      </c>
      <c r="ER6" s="66">
        <f t="shared" si="14"/>
        <v>42434643</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160</v>
      </c>
      <c r="B7" s="63">
        <f t="shared" ref="B7:AG7" si="15">B8</f>
        <v>2019</v>
      </c>
      <c r="C7" s="63">
        <f t="shared" si="15"/>
        <v>302040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学術・研究機関出身</v>
      </c>
      <c r="P7" s="63" t="str">
        <f>P8</f>
        <v>直営</v>
      </c>
      <c r="Q7" s="64">
        <f t="shared" si="15"/>
        <v>12</v>
      </c>
      <c r="R7" s="63" t="str">
        <f t="shared" si="15"/>
        <v>対象</v>
      </c>
      <c r="S7" s="63" t="str">
        <f t="shared" si="15"/>
        <v>ド 訓</v>
      </c>
      <c r="T7" s="63" t="str">
        <f t="shared" si="15"/>
        <v>救 感 災 輪</v>
      </c>
      <c r="U7" s="64">
        <f>U8</f>
        <v>27736</v>
      </c>
      <c r="V7" s="64">
        <f>V8</f>
        <v>14675</v>
      </c>
      <c r="W7" s="63" t="str">
        <f>W8</f>
        <v>非該当</v>
      </c>
      <c r="X7" s="63" t="str">
        <f t="shared" si="15"/>
        <v>１０：１</v>
      </c>
      <c r="Y7" s="64">
        <f t="shared" si="15"/>
        <v>153</v>
      </c>
      <c r="Z7" s="64" t="str">
        <f t="shared" si="15"/>
        <v>-</v>
      </c>
      <c r="AA7" s="64" t="str">
        <f t="shared" si="15"/>
        <v>-</v>
      </c>
      <c r="AB7" s="64" t="str">
        <f t="shared" si="15"/>
        <v>-</v>
      </c>
      <c r="AC7" s="64">
        <f t="shared" si="15"/>
        <v>4</v>
      </c>
      <c r="AD7" s="64">
        <f t="shared" si="15"/>
        <v>157</v>
      </c>
      <c r="AE7" s="64">
        <f t="shared" si="15"/>
        <v>145</v>
      </c>
      <c r="AF7" s="64" t="str">
        <f t="shared" si="15"/>
        <v>-</v>
      </c>
      <c r="AG7" s="64">
        <f t="shared" si="15"/>
        <v>145</v>
      </c>
      <c r="AH7" s="65">
        <f>AH8</f>
        <v>90.8</v>
      </c>
      <c r="AI7" s="65">
        <f t="shared" ref="AI7:AQ7" si="16">AI8</f>
        <v>93.7</v>
      </c>
      <c r="AJ7" s="65">
        <f t="shared" si="16"/>
        <v>92.9</v>
      </c>
      <c r="AK7" s="65">
        <f t="shared" si="16"/>
        <v>99.8</v>
      </c>
      <c r="AL7" s="65">
        <f t="shared" si="16"/>
        <v>94.6</v>
      </c>
      <c r="AM7" s="65">
        <f t="shared" si="16"/>
        <v>98.3</v>
      </c>
      <c r="AN7" s="65">
        <f t="shared" si="16"/>
        <v>96.7</v>
      </c>
      <c r="AO7" s="65">
        <f t="shared" si="16"/>
        <v>96.6</v>
      </c>
      <c r="AP7" s="65">
        <f t="shared" si="16"/>
        <v>97.2</v>
      </c>
      <c r="AQ7" s="65">
        <f t="shared" si="16"/>
        <v>96.9</v>
      </c>
      <c r="AR7" s="65"/>
      <c r="AS7" s="65">
        <f>AS8</f>
        <v>78.900000000000006</v>
      </c>
      <c r="AT7" s="65">
        <f t="shared" ref="AT7:BB7" si="17">AT8</f>
        <v>82.9</v>
      </c>
      <c r="AU7" s="65">
        <f t="shared" si="17"/>
        <v>82.8</v>
      </c>
      <c r="AV7" s="65">
        <f t="shared" si="17"/>
        <v>92.5</v>
      </c>
      <c r="AW7" s="65">
        <f t="shared" si="17"/>
        <v>87.2</v>
      </c>
      <c r="AX7" s="65">
        <f t="shared" si="17"/>
        <v>85.3</v>
      </c>
      <c r="AY7" s="65">
        <f t="shared" si="17"/>
        <v>84.2</v>
      </c>
      <c r="AZ7" s="65">
        <f t="shared" si="17"/>
        <v>83.9</v>
      </c>
      <c r="BA7" s="65">
        <f t="shared" si="17"/>
        <v>84</v>
      </c>
      <c r="BB7" s="65">
        <f t="shared" si="17"/>
        <v>84.3</v>
      </c>
      <c r="BC7" s="65"/>
      <c r="BD7" s="65">
        <f>BD8</f>
        <v>203.7</v>
      </c>
      <c r="BE7" s="65">
        <f t="shared" ref="BE7:BM7" si="18">BE8</f>
        <v>190.5</v>
      </c>
      <c r="BF7" s="65">
        <f t="shared" si="18"/>
        <v>186.2</v>
      </c>
      <c r="BG7" s="65">
        <f t="shared" si="18"/>
        <v>158.1</v>
      </c>
      <c r="BH7" s="65">
        <f t="shared" si="18"/>
        <v>180.2</v>
      </c>
      <c r="BI7" s="65">
        <f t="shared" si="18"/>
        <v>118.9</v>
      </c>
      <c r="BJ7" s="65">
        <f t="shared" si="18"/>
        <v>119.5</v>
      </c>
      <c r="BK7" s="65">
        <f t="shared" si="18"/>
        <v>116.9</v>
      </c>
      <c r="BL7" s="65">
        <f t="shared" si="18"/>
        <v>117.1</v>
      </c>
      <c r="BM7" s="65">
        <f t="shared" si="18"/>
        <v>120.5</v>
      </c>
      <c r="BN7" s="65"/>
      <c r="BO7" s="65">
        <f>BO8</f>
        <v>51.5</v>
      </c>
      <c r="BP7" s="65">
        <f t="shared" ref="BP7:BX7" si="19">BP8</f>
        <v>58.3</v>
      </c>
      <c r="BQ7" s="65">
        <f t="shared" si="19"/>
        <v>65.900000000000006</v>
      </c>
      <c r="BR7" s="65">
        <f t="shared" si="19"/>
        <v>73</v>
      </c>
      <c r="BS7" s="65">
        <f t="shared" si="19"/>
        <v>65.3</v>
      </c>
      <c r="BT7" s="65">
        <f t="shared" si="19"/>
        <v>67.900000000000006</v>
      </c>
      <c r="BU7" s="65">
        <f t="shared" si="19"/>
        <v>69.8</v>
      </c>
      <c r="BV7" s="65">
        <f t="shared" si="19"/>
        <v>69.7</v>
      </c>
      <c r="BW7" s="65">
        <f t="shared" si="19"/>
        <v>70.099999999999994</v>
      </c>
      <c r="BX7" s="65">
        <f t="shared" si="19"/>
        <v>70.400000000000006</v>
      </c>
      <c r="BY7" s="65"/>
      <c r="BZ7" s="66">
        <f>BZ8</f>
        <v>38728</v>
      </c>
      <c r="CA7" s="66">
        <f t="shared" ref="CA7:CI7" si="20">CA8</f>
        <v>41417</v>
      </c>
      <c r="CB7" s="66">
        <f t="shared" si="20"/>
        <v>39671</v>
      </c>
      <c r="CC7" s="66">
        <f t="shared" si="20"/>
        <v>41254</v>
      </c>
      <c r="CD7" s="66">
        <f t="shared" si="20"/>
        <v>40685</v>
      </c>
      <c r="CE7" s="66">
        <f t="shared" si="20"/>
        <v>32532</v>
      </c>
      <c r="CF7" s="66">
        <f t="shared" si="20"/>
        <v>33492</v>
      </c>
      <c r="CG7" s="66">
        <f t="shared" si="20"/>
        <v>34136</v>
      </c>
      <c r="CH7" s="66">
        <f t="shared" si="20"/>
        <v>34924</v>
      </c>
      <c r="CI7" s="66">
        <f t="shared" si="20"/>
        <v>35788</v>
      </c>
      <c r="CJ7" s="65"/>
      <c r="CK7" s="66">
        <f>CK8</f>
        <v>7484</v>
      </c>
      <c r="CL7" s="66">
        <f t="shared" ref="CL7:CT7" si="21">CL8</f>
        <v>7583</v>
      </c>
      <c r="CM7" s="66">
        <f t="shared" si="21"/>
        <v>7613</v>
      </c>
      <c r="CN7" s="66">
        <f t="shared" si="21"/>
        <v>7816</v>
      </c>
      <c r="CO7" s="66">
        <f t="shared" si="21"/>
        <v>8524</v>
      </c>
      <c r="CP7" s="66">
        <f t="shared" si="21"/>
        <v>10037</v>
      </c>
      <c r="CQ7" s="66">
        <f t="shared" si="21"/>
        <v>9976</v>
      </c>
      <c r="CR7" s="66">
        <f t="shared" si="21"/>
        <v>10130</v>
      </c>
      <c r="CS7" s="66">
        <f t="shared" si="21"/>
        <v>10244</v>
      </c>
      <c r="CT7" s="66">
        <f t="shared" si="21"/>
        <v>10602</v>
      </c>
      <c r="CU7" s="65"/>
      <c r="CV7" s="65">
        <f>CV8</f>
        <v>74.2</v>
      </c>
      <c r="CW7" s="65">
        <f t="shared" ref="CW7:DE7" si="22">CW8</f>
        <v>68.599999999999994</v>
      </c>
      <c r="CX7" s="65">
        <f t="shared" si="22"/>
        <v>73.5</v>
      </c>
      <c r="CY7" s="65">
        <f t="shared" si="22"/>
        <v>66.2</v>
      </c>
      <c r="CZ7" s="65">
        <f t="shared" si="22"/>
        <v>68.5</v>
      </c>
      <c r="DA7" s="65">
        <f t="shared" si="22"/>
        <v>62.5</v>
      </c>
      <c r="DB7" s="65">
        <f t="shared" si="22"/>
        <v>63.4</v>
      </c>
      <c r="DC7" s="65">
        <f t="shared" si="22"/>
        <v>63.4</v>
      </c>
      <c r="DD7" s="65">
        <f t="shared" si="22"/>
        <v>63.7</v>
      </c>
      <c r="DE7" s="65">
        <f t="shared" si="22"/>
        <v>63.3</v>
      </c>
      <c r="DF7" s="65"/>
      <c r="DG7" s="65">
        <f>DG8</f>
        <v>14.1</v>
      </c>
      <c r="DH7" s="65">
        <f t="shared" ref="DH7:DP7" si="23">DH8</f>
        <v>13.4</v>
      </c>
      <c r="DI7" s="65">
        <f t="shared" si="23"/>
        <v>11.8</v>
      </c>
      <c r="DJ7" s="65">
        <f t="shared" si="23"/>
        <v>11.9</v>
      </c>
      <c r="DK7" s="65">
        <f t="shared" si="23"/>
        <v>12.7</v>
      </c>
      <c r="DL7" s="65">
        <f t="shared" si="23"/>
        <v>19</v>
      </c>
      <c r="DM7" s="65">
        <f t="shared" si="23"/>
        <v>18.7</v>
      </c>
      <c r="DN7" s="65">
        <f t="shared" si="23"/>
        <v>18.3</v>
      </c>
      <c r="DO7" s="65">
        <f t="shared" si="23"/>
        <v>17.7</v>
      </c>
      <c r="DP7" s="65">
        <f t="shared" si="23"/>
        <v>17.5</v>
      </c>
      <c r="DQ7" s="65"/>
      <c r="DR7" s="65">
        <f>DR8</f>
        <v>65.599999999999994</v>
      </c>
      <c r="DS7" s="65">
        <f t="shared" ref="DS7:EA7" si="24">DS8</f>
        <v>67.8</v>
      </c>
      <c r="DT7" s="65">
        <f t="shared" si="24"/>
        <v>70.099999999999994</v>
      </c>
      <c r="DU7" s="65">
        <f t="shared" si="24"/>
        <v>72.599999999999994</v>
      </c>
      <c r="DV7" s="65">
        <f t="shared" si="24"/>
        <v>72.2</v>
      </c>
      <c r="DW7" s="65">
        <f t="shared" si="24"/>
        <v>52.4</v>
      </c>
      <c r="DX7" s="65">
        <f t="shared" si="24"/>
        <v>52.5</v>
      </c>
      <c r="DY7" s="65">
        <f t="shared" si="24"/>
        <v>53.5</v>
      </c>
      <c r="DZ7" s="65">
        <f t="shared" si="24"/>
        <v>54.1</v>
      </c>
      <c r="EA7" s="65">
        <f t="shared" si="24"/>
        <v>54.6</v>
      </c>
      <c r="EB7" s="65"/>
      <c r="EC7" s="65">
        <f>EC8</f>
        <v>74.2</v>
      </c>
      <c r="ED7" s="65">
        <f t="shared" ref="ED7:EL7" si="25">ED8</f>
        <v>77.900000000000006</v>
      </c>
      <c r="EE7" s="65">
        <f t="shared" si="25"/>
        <v>82.3</v>
      </c>
      <c r="EF7" s="65">
        <f t="shared" si="25"/>
        <v>87.1</v>
      </c>
      <c r="EG7" s="65">
        <f t="shared" si="25"/>
        <v>80.3</v>
      </c>
      <c r="EH7" s="65">
        <f t="shared" si="25"/>
        <v>69.2</v>
      </c>
      <c r="EI7" s="65">
        <f t="shared" si="25"/>
        <v>69.7</v>
      </c>
      <c r="EJ7" s="65">
        <f t="shared" si="25"/>
        <v>71.3</v>
      </c>
      <c r="EK7" s="65">
        <f t="shared" si="25"/>
        <v>71.400000000000006</v>
      </c>
      <c r="EL7" s="65">
        <f t="shared" si="25"/>
        <v>71.7</v>
      </c>
      <c r="EM7" s="65"/>
      <c r="EN7" s="66">
        <f>EN8</f>
        <v>41168822</v>
      </c>
      <c r="EO7" s="66">
        <f t="shared" ref="EO7:EW7" si="26">EO8</f>
        <v>40556803</v>
      </c>
      <c r="EP7" s="66">
        <f t="shared" si="26"/>
        <v>40828331</v>
      </c>
      <c r="EQ7" s="66">
        <f t="shared" si="26"/>
        <v>40880376</v>
      </c>
      <c r="ER7" s="66">
        <f t="shared" si="26"/>
        <v>42434643</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302040</v>
      </c>
      <c r="D8" s="68">
        <v>46</v>
      </c>
      <c r="E8" s="68">
        <v>6</v>
      </c>
      <c r="F8" s="68">
        <v>0</v>
      </c>
      <c r="G8" s="68">
        <v>1</v>
      </c>
      <c r="H8" s="68" t="s">
        <v>161</v>
      </c>
      <c r="I8" s="68" t="s">
        <v>162</v>
      </c>
      <c r="J8" s="68" t="s">
        <v>163</v>
      </c>
      <c r="K8" s="68" t="s">
        <v>164</v>
      </c>
      <c r="L8" s="68" t="s">
        <v>165</v>
      </c>
      <c r="M8" s="68" t="s">
        <v>166</v>
      </c>
      <c r="N8" s="68" t="s">
        <v>167</v>
      </c>
      <c r="O8" s="68" t="s">
        <v>168</v>
      </c>
      <c r="P8" s="68" t="s">
        <v>169</v>
      </c>
      <c r="Q8" s="69">
        <v>12</v>
      </c>
      <c r="R8" s="68" t="s">
        <v>170</v>
      </c>
      <c r="S8" s="68" t="s">
        <v>171</v>
      </c>
      <c r="T8" s="68" t="s">
        <v>172</v>
      </c>
      <c r="U8" s="69">
        <v>27736</v>
      </c>
      <c r="V8" s="69">
        <v>14675</v>
      </c>
      <c r="W8" s="68" t="s">
        <v>173</v>
      </c>
      <c r="X8" s="70" t="s">
        <v>174</v>
      </c>
      <c r="Y8" s="69">
        <v>153</v>
      </c>
      <c r="Z8" s="69" t="s">
        <v>38</v>
      </c>
      <c r="AA8" s="69" t="s">
        <v>38</v>
      </c>
      <c r="AB8" s="69" t="s">
        <v>38</v>
      </c>
      <c r="AC8" s="69">
        <v>4</v>
      </c>
      <c r="AD8" s="69">
        <v>157</v>
      </c>
      <c r="AE8" s="69">
        <v>145</v>
      </c>
      <c r="AF8" s="69" t="s">
        <v>38</v>
      </c>
      <c r="AG8" s="69">
        <v>145</v>
      </c>
      <c r="AH8" s="71">
        <v>90.8</v>
      </c>
      <c r="AI8" s="71">
        <v>93.7</v>
      </c>
      <c r="AJ8" s="71">
        <v>92.9</v>
      </c>
      <c r="AK8" s="71">
        <v>99.8</v>
      </c>
      <c r="AL8" s="71">
        <v>94.6</v>
      </c>
      <c r="AM8" s="71">
        <v>98.3</v>
      </c>
      <c r="AN8" s="71">
        <v>96.7</v>
      </c>
      <c r="AO8" s="71">
        <v>96.6</v>
      </c>
      <c r="AP8" s="71">
        <v>97.2</v>
      </c>
      <c r="AQ8" s="71">
        <v>96.9</v>
      </c>
      <c r="AR8" s="71">
        <v>98.2</v>
      </c>
      <c r="AS8" s="71">
        <v>78.900000000000006</v>
      </c>
      <c r="AT8" s="71">
        <v>82.9</v>
      </c>
      <c r="AU8" s="71">
        <v>82.8</v>
      </c>
      <c r="AV8" s="71">
        <v>92.5</v>
      </c>
      <c r="AW8" s="71">
        <v>87.2</v>
      </c>
      <c r="AX8" s="71">
        <v>85.3</v>
      </c>
      <c r="AY8" s="71">
        <v>84.2</v>
      </c>
      <c r="AZ8" s="71">
        <v>83.9</v>
      </c>
      <c r="BA8" s="71">
        <v>84</v>
      </c>
      <c r="BB8" s="71">
        <v>84.3</v>
      </c>
      <c r="BC8" s="71">
        <v>89.5</v>
      </c>
      <c r="BD8" s="72">
        <v>203.7</v>
      </c>
      <c r="BE8" s="72">
        <v>190.5</v>
      </c>
      <c r="BF8" s="72">
        <v>186.2</v>
      </c>
      <c r="BG8" s="72">
        <v>158.1</v>
      </c>
      <c r="BH8" s="72">
        <v>180.2</v>
      </c>
      <c r="BI8" s="72">
        <v>118.9</v>
      </c>
      <c r="BJ8" s="72">
        <v>119.5</v>
      </c>
      <c r="BK8" s="72">
        <v>116.9</v>
      </c>
      <c r="BL8" s="72">
        <v>117.1</v>
      </c>
      <c r="BM8" s="72">
        <v>120.5</v>
      </c>
      <c r="BN8" s="72">
        <v>59.6</v>
      </c>
      <c r="BO8" s="71">
        <v>51.5</v>
      </c>
      <c r="BP8" s="71">
        <v>58.3</v>
      </c>
      <c r="BQ8" s="71">
        <v>65.900000000000006</v>
      </c>
      <c r="BR8" s="71">
        <v>73</v>
      </c>
      <c r="BS8" s="71">
        <v>65.3</v>
      </c>
      <c r="BT8" s="71">
        <v>67.900000000000006</v>
      </c>
      <c r="BU8" s="71">
        <v>69.8</v>
      </c>
      <c r="BV8" s="71">
        <v>69.7</v>
      </c>
      <c r="BW8" s="71">
        <v>70.099999999999994</v>
      </c>
      <c r="BX8" s="71">
        <v>70.400000000000006</v>
      </c>
      <c r="BY8" s="71">
        <v>74.7</v>
      </c>
      <c r="BZ8" s="72">
        <v>38728</v>
      </c>
      <c r="CA8" s="72">
        <v>41417</v>
      </c>
      <c r="CB8" s="72">
        <v>39671</v>
      </c>
      <c r="CC8" s="72">
        <v>41254</v>
      </c>
      <c r="CD8" s="72">
        <v>40685</v>
      </c>
      <c r="CE8" s="72">
        <v>32532</v>
      </c>
      <c r="CF8" s="72">
        <v>33492</v>
      </c>
      <c r="CG8" s="72">
        <v>34136</v>
      </c>
      <c r="CH8" s="72">
        <v>34924</v>
      </c>
      <c r="CI8" s="72">
        <v>35788</v>
      </c>
      <c r="CJ8" s="71">
        <v>53621</v>
      </c>
      <c r="CK8" s="72">
        <v>7484</v>
      </c>
      <c r="CL8" s="72">
        <v>7583</v>
      </c>
      <c r="CM8" s="72">
        <v>7613</v>
      </c>
      <c r="CN8" s="72">
        <v>7816</v>
      </c>
      <c r="CO8" s="72">
        <v>8524</v>
      </c>
      <c r="CP8" s="72">
        <v>10037</v>
      </c>
      <c r="CQ8" s="72">
        <v>9976</v>
      </c>
      <c r="CR8" s="72">
        <v>10130</v>
      </c>
      <c r="CS8" s="72">
        <v>10244</v>
      </c>
      <c r="CT8" s="72">
        <v>10602</v>
      </c>
      <c r="CU8" s="71">
        <v>15586</v>
      </c>
      <c r="CV8" s="72">
        <v>74.2</v>
      </c>
      <c r="CW8" s="72">
        <v>68.599999999999994</v>
      </c>
      <c r="CX8" s="72">
        <v>73.5</v>
      </c>
      <c r="CY8" s="72">
        <v>66.2</v>
      </c>
      <c r="CZ8" s="72">
        <v>68.5</v>
      </c>
      <c r="DA8" s="72">
        <v>62.5</v>
      </c>
      <c r="DB8" s="72">
        <v>63.4</v>
      </c>
      <c r="DC8" s="72">
        <v>63.4</v>
      </c>
      <c r="DD8" s="72">
        <v>63.7</v>
      </c>
      <c r="DE8" s="72">
        <v>63.3</v>
      </c>
      <c r="DF8" s="72">
        <v>54.6</v>
      </c>
      <c r="DG8" s="72">
        <v>14.1</v>
      </c>
      <c r="DH8" s="72">
        <v>13.4</v>
      </c>
      <c r="DI8" s="72">
        <v>11.8</v>
      </c>
      <c r="DJ8" s="72">
        <v>11.9</v>
      </c>
      <c r="DK8" s="72">
        <v>12.7</v>
      </c>
      <c r="DL8" s="72">
        <v>19</v>
      </c>
      <c r="DM8" s="72">
        <v>18.7</v>
      </c>
      <c r="DN8" s="72">
        <v>18.3</v>
      </c>
      <c r="DO8" s="72">
        <v>17.7</v>
      </c>
      <c r="DP8" s="72">
        <v>17.5</v>
      </c>
      <c r="DQ8" s="72">
        <v>25</v>
      </c>
      <c r="DR8" s="71">
        <v>65.599999999999994</v>
      </c>
      <c r="DS8" s="71">
        <v>67.8</v>
      </c>
      <c r="DT8" s="71">
        <v>70.099999999999994</v>
      </c>
      <c r="DU8" s="71">
        <v>72.599999999999994</v>
      </c>
      <c r="DV8" s="71">
        <v>72.2</v>
      </c>
      <c r="DW8" s="71">
        <v>52.4</v>
      </c>
      <c r="DX8" s="71">
        <v>52.5</v>
      </c>
      <c r="DY8" s="71">
        <v>53.5</v>
      </c>
      <c r="DZ8" s="71">
        <v>54.1</v>
      </c>
      <c r="EA8" s="71">
        <v>54.6</v>
      </c>
      <c r="EB8" s="71">
        <v>53.5</v>
      </c>
      <c r="EC8" s="71">
        <v>74.2</v>
      </c>
      <c r="ED8" s="71">
        <v>77.900000000000006</v>
      </c>
      <c r="EE8" s="71">
        <v>82.3</v>
      </c>
      <c r="EF8" s="71">
        <v>87.1</v>
      </c>
      <c r="EG8" s="71">
        <v>80.3</v>
      </c>
      <c r="EH8" s="71">
        <v>69.2</v>
      </c>
      <c r="EI8" s="71">
        <v>69.7</v>
      </c>
      <c r="EJ8" s="71">
        <v>71.3</v>
      </c>
      <c r="EK8" s="71">
        <v>71.400000000000006</v>
      </c>
      <c r="EL8" s="71">
        <v>71.7</v>
      </c>
      <c r="EM8" s="71">
        <v>70</v>
      </c>
      <c r="EN8" s="72">
        <v>41168822</v>
      </c>
      <c r="EO8" s="72">
        <v>40556803</v>
      </c>
      <c r="EP8" s="72">
        <v>40828331</v>
      </c>
      <c r="EQ8" s="72">
        <v>40880376</v>
      </c>
      <c r="ER8" s="72">
        <v>42434643</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shomu2</cp:lastModifiedBy>
  <cp:lastPrinted>2021-02-03T02:51:19Z</cp:lastPrinted>
  <dcterms:created xsi:type="dcterms:W3CDTF">2020-12-15T03:56:22Z</dcterms:created>
  <dcterms:modified xsi:type="dcterms:W3CDTF">2021-02-15T23:49:15Z</dcterms:modified>
  <cp:category/>
</cp:coreProperties>
</file>